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1080" windowWidth="15480" windowHeight="4350" firstSheet="33" activeTab="33"/>
  </bookViews>
  <sheets>
    <sheet name="Weekly" sheetId="1" state="hidden" r:id="rId1"/>
    <sheet name="Nov 6" sheetId="7" state="hidden" r:id="rId2"/>
    <sheet name="Nov 13" sheetId="2" state="hidden" r:id="rId3"/>
    <sheet name="Nov 20" sheetId="4" state="hidden" r:id="rId4"/>
    <sheet name="Nov 27" sheetId="5" state="hidden" r:id="rId5"/>
    <sheet name="Dec 4" sheetId="6" state="hidden" r:id="rId6"/>
    <sheet name="Dec 11" sheetId="8" state="hidden" r:id="rId7"/>
    <sheet name="Dec 18" sheetId="9" state="hidden" r:id="rId8"/>
    <sheet name="Dec 25" sheetId="10" state="hidden" r:id="rId9"/>
    <sheet name="Jan 1" sheetId="11" state="hidden" r:id="rId10"/>
    <sheet name="Jan 8" sheetId="12" state="hidden" r:id="rId11"/>
    <sheet name="Jan 15" sheetId="13" state="hidden" r:id="rId12"/>
    <sheet name="Jan22" sheetId="14" state="hidden" r:id="rId13"/>
    <sheet name="Jan 29" sheetId="15" state="hidden" r:id="rId14"/>
    <sheet name="Feb 5" sheetId="16" state="hidden" r:id="rId15"/>
    <sheet name="Feb 12" sheetId="17" state="hidden" r:id="rId16"/>
    <sheet name="Feb 19" sheetId="18" state="hidden" r:id="rId17"/>
    <sheet name="Feb 26" sheetId="19" state="hidden" r:id="rId18"/>
    <sheet name="Mar 5" sheetId="20" state="hidden" r:id="rId19"/>
    <sheet name="Mar 12" sheetId="21" state="hidden" r:id="rId20"/>
    <sheet name="Mar 19" sheetId="22" state="hidden" r:id="rId21"/>
    <sheet name="Mar 26" sheetId="23" state="hidden" r:id="rId22"/>
    <sheet name="April 2" sheetId="24" state="hidden" r:id="rId23"/>
    <sheet name="April 9" sheetId="25" state="hidden" r:id="rId24"/>
    <sheet name="April 16" sheetId="26" state="hidden" r:id="rId25"/>
    <sheet name="April 23" sheetId="28" state="hidden" r:id="rId26"/>
    <sheet name="April 30" sheetId="29" state="hidden" r:id="rId27"/>
    <sheet name="May 7" sheetId="30" state="hidden" r:id="rId28"/>
    <sheet name="May 14" sheetId="31" state="hidden" r:id="rId29"/>
    <sheet name="June 25" sheetId="37" state="hidden" r:id="rId30"/>
    <sheet name="June 18" sheetId="36" state="hidden" r:id="rId31"/>
    <sheet name="July 2" sheetId="38" state="hidden" r:id="rId32"/>
    <sheet name="July 23" sheetId="41" state="hidden" r:id="rId33"/>
    <sheet name="FY 14 15 (July - June)" sheetId="45" r:id="rId34"/>
    <sheet name="Footnotes" sheetId="46" r:id="rId35"/>
    <sheet name="July 30" sheetId="42" state="hidden" r:id="rId36"/>
    <sheet name="July 16" sheetId="40" state="hidden" r:id="rId37"/>
    <sheet name="July 9" sheetId="39" state="hidden" r:id="rId38"/>
    <sheet name="June 11" sheetId="35" state="hidden" r:id="rId39"/>
    <sheet name="June 4" sheetId="34" state="hidden" r:id="rId40"/>
    <sheet name="May 28" sheetId="33" state="hidden" r:id="rId41"/>
    <sheet name="May 21" sheetId="32" state="hidden" r:id="rId42"/>
    <sheet name="Annual" sheetId="3" state="hidden" r:id="rId43"/>
  </sheets>
  <definedNames>
    <definedName name="_xlnm.Print_Area" localSheetId="16">'Feb 19'!$A$7:$F$61</definedName>
    <definedName name="_xlnm.Print_Area" localSheetId="34">Footnotes!$A$1:$F$11</definedName>
    <definedName name="_xlnm.Print_Area" localSheetId="33">'FY 14 15 (July - June)'!$B$1:$P$212</definedName>
    <definedName name="_xlnm.Print_Area" localSheetId="39">'June 4'!$A$7:$F$72</definedName>
    <definedName name="_xlnm.Print_Area" localSheetId="19">'Mar 12'!$A$7:$F$61</definedName>
    <definedName name="_xlnm.Print_Titles" localSheetId="16">'Feb 19'!$1:$6</definedName>
    <definedName name="_xlnm.Print_Titles" localSheetId="33">'FY 14 15 (July - June)'!$A:$A,'FY 14 15 (July - June)'!$1:$4</definedName>
    <definedName name="_xlnm.Print_Titles" localSheetId="39">'June 4'!$1:$5</definedName>
    <definedName name="_xlnm.Print_Titles" localSheetId="19">'Mar 12'!$1:$6</definedName>
  </definedNames>
  <calcPr calcId="145621"/>
</workbook>
</file>

<file path=xl/calcChain.xml><?xml version="1.0" encoding="utf-8"?>
<calcChain xmlns="http://schemas.openxmlformats.org/spreadsheetml/2006/main">
  <c r="H69" i="42" l="1"/>
  <c r="H68" i="42"/>
  <c r="H58" i="42"/>
  <c r="H57" i="42"/>
  <c r="H48" i="42"/>
  <c r="H47" i="42"/>
  <c r="H36" i="42"/>
  <c r="H35" i="42"/>
  <c r="H25" i="42"/>
  <c r="H24" i="42"/>
  <c r="H14" i="42"/>
  <c r="H13" i="42"/>
  <c r="F69" i="42"/>
  <c r="F68" i="42"/>
  <c r="F58" i="42"/>
  <c r="F57" i="42"/>
  <c r="F48" i="42"/>
  <c r="F47" i="42"/>
  <c r="F36" i="42"/>
  <c r="F35" i="42"/>
  <c r="F25" i="42"/>
  <c r="F24" i="42"/>
  <c r="F14" i="42"/>
  <c r="F13" i="42"/>
  <c r="D69" i="42"/>
  <c r="D68" i="42"/>
  <c r="D58" i="42"/>
  <c r="D57" i="42"/>
  <c r="D48" i="42"/>
  <c r="D47" i="42"/>
  <c r="D36" i="42"/>
  <c r="D35" i="42"/>
  <c r="D25" i="42"/>
  <c r="D24" i="42"/>
  <c r="D14" i="42"/>
  <c r="D13" i="42"/>
  <c r="B67" i="42"/>
  <c r="B69" i="42" s="1"/>
  <c r="B56" i="42"/>
  <c r="B57" i="42" s="1"/>
  <c r="B47" i="42"/>
  <c r="B46" i="42"/>
  <c r="B48" i="42" s="1"/>
  <c r="B23" i="42"/>
  <c r="B24" i="42" s="1"/>
  <c r="B34" i="42"/>
  <c r="B36" i="42" s="1"/>
  <c r="B12" i="42"/>
  <c r="B13" i="42" s="1"/>
  <c r="B70" i="42"/>
  <c r="H68" i="37"/>
  <c r="H67" i="37"/>
  <c r="F68" i="38"/>
  <c r="F67" i="38"/>
  <c r="F57" i="38"/>
  <c r="F56" i="38"/>
  <c r="F47" i="38"/>
  <c r="F46" i="38"/>
  <c r="F35" i="38"/>
  <c r="F34" i="38"/>
  <c r="F24" i="38"/>
  <c r="F23" i="38"/>
  <c r="F14" i="38"/>
  <c r="F13" i="38"/>
  <c r="D68" i="38"/>
  <c r="D67" i="38"/>
  <c r="D57" i="38"/>
  <c r="D56" i="38"/>
  <c r="D47" i="38"/>
  <c r="D46" i="38"/>
  <c r="D35" i="38"/>
  <c r="D34" i="38"/>
  <c r="D24" i="38"/>
  <c r="D23" i="38"/>
  <c r="D14" i="38"/>
  <c r="D13" i="38"/>
  <c r="B66" i="38"/>
  <c r="B68" i="38" s="1"/>
  <c r="B64" i="38"/>
  <c r="B63" i="38"/>
  <c r="B62" i="38"/>
  <c r="B55" i="38"/>
  <c r="B57" i="38" s="1"/>
  <c r="B54" i="38"/>
  <c r="B53" i="38"/>
  <c r="B52" i="38"/>
  <c r="B45" i="38"/>
  <c r="B47" i="38" s="1"/>
  <c r="B44" i="38"/>
  <c r="B43" i="38"/>
  <c r="B42" i="38"/>
  <c r="B33" i="38"/>
  <c r="B35" i="38" s="1"/>
  <c r="B31" i="38"/>
  <c r="B30" i="38"/>
  <c r="B29" i="38"/>
  <c r="B22" i="38"/>
  <c r="B24" i="38" s="1"/>
  <c r="B21" i="38"/>
  <c r="B20" i="38"/>
  <c r="B19" i="38"/>
  <c r="B12" i="38"/>
  <c r="B14" i="38" s="1"/>
  <c r="B11" i="38"/>
  <c r="B10" i="38"/>
  <c r="B9" i="38"/>
  <c r="B8" i="38"/>
  <c r="B69" i="38"/>
  <c r="B69" i="36"/>
  <c r="F68" i="35"/>
  <c r="F67" i="35"/>
  <c r="F57" i="35"/>
  <c r="F56" i="35"/>
  <c r="F47" i="35"/>
  <c r="F46" i="35"/>
  <c r="F35" i="35"/>
  <c r="F34" i="35"/>
  <c r="F24" i="35"/>
  <c r="F23" i="35"/>
  <c r="F14" i="35"/>
  <c r="F13" i="35"/>
  <c r="D68" i="35"/>
  <c r="D67" i="35"/>
  <c r="D57" i="35"/>
  <c r="D56" i="35"/>
  <c r="D47" i="35"/>
  <c r="D46" i="35"/>
  <c r="D35" i="35"/>
  <c r="D34" i="35"/>
  <c r="D24" i="35"/>
  <c r="D23" i="35"/>
  <c r="D14" i="35"/>
  <c r="D13" i="35"/>
  <c r="B66" i="35"/>
  <c r="B68" i="35" s="1"/>
  <c r="B67" i="35"/>
  <c r="B65" i="35"/>
  <c r="B64" i="35"/>
  <c r="B63" i="35"/>
  <c r="B62" i="35"/>
  <c r="B55" i="35"/>
  <c r="B57" i="35" s="1"/>
  <c r="B54" i="35"/>
  <c r="B53" i="35"/>
  <c r="B52" i="35"/>
  <c r="B45" i="35"/>
  <c r="B47" i="35" s="1"/>
  <c r="B44" i="35"/>
  <c r="B43" i="35"/>
  <c r="B42" i="35"/>
  <c r="B33" i="35"/>
  <c r="B35" i="35" s="1"/>
  <c r="B32" i="35"/>
  <c r="B31" i="35"/>
  <c r="B30" i="35"/>
  <c r="B29" i="35"/>
  <c r="B22" i="35"/>
  <c r="B24" i="35" s="1"/>
  <c r="B23" i="35"/>
  <c r="B21" i="35"/>
  <c r="B20" i="35"/>
  <c r="B19" i="35"/>
  <c r="B12" i="35"/>
  <c r="B14" i="35" s="1"/>
  <c r="B11" i="35"/>
  <c r="B10" i="35"/>
  <c r="B9" i="35"/>
  <c r="B8" i="35"/>
  <c r="B69" i="35"/>
  <c r="H58" i="33"/>
  <c r="H57" i="33"/>
  <c r="H47" i="33"/>
  <c r="H46" i="33"/>
  <c r="H35" i="33"/>
  <c r="H34" i="33"/>
  <c r="H24" i="33"/>
  <c r="H23" i="33"/>
  <c r="H14" i="33"/>
  <c r="H13" i="33"/>
  <c r="F58" i="33"/>
  <c r="F57" i="33"/>
  <c r="F47" i="33"/>
  <c r="F46" i="33"/>
  <c r="F35" i="33"/>
  <c r="F34" i="33"/>
  <c r="F24" i="33"/>
  <c r="F23" i="33"/>
  <c r="F14" i="33"/>
  <c r="F13" i="33"/>
  <c r="D58" i="33"/>
  <c r="D57" i="33"/>
  <c r="D47" i="33"/>
  <c r="D46" i="33"/>
  <c r="D35" i="33"/>
  <c r="D34" i="33"/>
  <c r="D24" i="33"/>
  <c r="D23" i="33"/>
  <c r="D14" i="33"/>
  <c r="D13" i="33"/>
  <c r="B54" i="33"/>
  <c r="B53" i="33"/>
  <c r="B52" i="33"/>
  <c r="B45" i="33"/>
  <c r="B47" i="33" s="1"/>
  <c r="B33" i="33"/>
  <c r="B34" i="33" s="1"/>
  <c r="B22" i="33"/>
  <c r="B24" i="33" s="1"/>
  <c r="B12" i="33"/>
  <c r="B13" i="33" s="1"/>
  <c r="B59" i="32"/>
  <c r="B59" i="31"/>
  <c r="B59" i="30"/>
  <c r="B58" i="28"/>
  <c r="F55" i="28"/>
  <c r="F57" i="28" s="1"/>
  <c r="D55" i="28"/>
  <c r="D57" i="28" s="1"/>
  <c r="B44" i="28"/>
  <c r="B45" i="28" s="1"/>
  <c r="B32" i="28"/>
  <c r="B22" i="28"/>
  <c r="B23" i="28" s="1"/>
  <c r="B12" i="28"/>
  <c r="B55" i="28"/>
  <c r="B57" i="28" s="1"/>
  <c r="F54" i="28"/>
  <c r="D54" i="28"/>
  <c r="B54" i="28"/>
  <c r="F53" i="28"/>
  <c r="D53" i="28"/>
  <c r="B43" i="28"/>
  <c r="B53" i="28" s="1"/>
  <c r="B31" i="28"/>
  <c r="B21" i="28"/>
  <c r="F52" i="28"/>
  <c r="D52" i="28"/>
  <c r="B42" i="28"/>
  <c r="B30" i="28"/>
  <c r="B20" i="28"/>
  <c r="B9" i="28"/>
  <c r="B52" i="28"/>
  <c r="F51" i="28"/>
  <c r="D51" i="28"/>
  <c r="B41" i="28"/>
  <c r="B29" i="28"/>
  <c r="B19" i="28"/>
  <c r="B8" i="28"/>
  <c r="B51" i="28"/>
  <c r="F46" i="28"/>
  <c r="D46" i="28"/>
  <c r="B46" i="28"/>
  <c r="F45" i="28"/>
  <c r="D45" i="28"/>
  <c r="F34" i="28"/>
  <c r="D34" i="28"/>
  <c r="B34" i="28"/>
  <c r="F33" i="28"/>
  <c r="D33" i="28"/>
  <c r="B33" i="28"/>
  <c r="F24" i="28"/>
  <c r="D24" i="28"/>
  <c r="B24" i="28"/>
  <c r="F23" i="28"/>
  <c r="D23" i="28"/>
  <c r="F14" i="28"/>
  <c r="D14" i="28"/>
  <c r="B14" i="28"/>
  <c r="F13" i="28"/>
  <c r="D13" i="28"/>
  <c r="B13" i="28"/>
  <c r="F46" i="26"/>
  <c r="F45" i="26"/>
  <c r="F34" i="26"/>
  <c r="F33" i="26"/>
  <c r="F24" i="26"/>
  <c r="F23" i="26"/>
  <c r="F14" i="26"/>
  <c r="F13" i="26"/>
  <c r="F55" i="26"/>
  <c r="F57" i="26" s="1"/>
  <c r="F54" i="26"/>
  <c r="F53" i="26"/>
  <c r="F52" i="26"/>
  <c r="F51" i="26"/>
  <c r="D55" i="26"/>
  <c r="D57" i="26" s="1"/>
  <c r="D56" i="26"/>
  <c r="D54" i="26"/>
  <c r="D53" i="26"/>
  <c r="D52" i="26"/>
  <c r="D51" i="26"/>
  <c r="D46" i="26"/>
  <c r="D45" i="26"/>
  <c r="D34" i="26"/>
  <c r="D33" i="26"/>
  <c r="D24" i="26"/>
  <c r="D23" i="26"/>
  <c r="D14" i="26"/>
  <c r="D13" i="26"/>
  <c r="B58" i="26"/>
  <c r="B44" i="26"/>
  <c r="B32" i="26"/>
  <c r="B34" i="26" s="1"/>
  <c r="B22" i="26"/>
  <c r="B12" i="26"/>
  <c r="B14" i="26" s="1"/>
  <c r="B55" i="26"/>
  <c r="B57" i="26"/>
  <c r="B56" i="26"/>
  <c r="B54" i="26"/>
  <c r="B42" i="26"/>
  <c r="B30" i="26"/>
  <c r="B20" i="26"/>
  <c r="B9" i="26"/>
  <c r="B52" i="26"/>
  <c r="B43" i="26"/>
  <c r="B53" i="26" s="1"/>
  <c r="B31" i="26"/>
  <c r="B21" i="26"/>
  <c r="B41" i="26"/>
  <c r="B29" i="26"/>
  <c r="B19" i="26"/>
  <c r="B8" i="26"/>
  <c r="B51" i="26"/>
  <c r="B46" i="26"/>
  <c r="B45" i="26"/>
  <c r="B33" i="26"/>
  <c r="B24" i="26"/>
  <c r="B23" i="26"/>
  <c r="F33" i="12"/>
  <c r="D33" i="12"/>
  <c r="B33" i="12"/>
  <c r="F12" i="12"/>
  <c r="D12" i="12"/>
  <c r="B12" i="12"/>
  <c r="F22" i="12"/>
  <c r="D22" i="12"/>
  <c r="B22" i="12"/>
  <c r="F31" i="11"/>
  <c r="D31" i="11"/>
  <c r="B31" i="11"/>
  <c r="F21" i="11"/>
  <c r="D21" i="11"/>
  <c r="B21" i="11"/>
  <c r="F11" i="11"/>
  <c r="D11" i="11"/>
  <c r="B11" i="11"/>
  <c r="F11" i="10"/>
  <c r="D11" i="10"/>
  <c r="B11" i="10"/>
  <c r="F21" i="10"/>
  <c r="D21" i="10"/>
  <c r="B21" i="10"/>
  <c r="F31" i="10"/>
  <c r="D31" i="10"/>
  <c r="B31" i="10"/>
  <c r="F11" i="9"/>
  <c r="D11" i="9"/>
  <c r="B11" i="9"/>
  <c r="F21" i="9"/>
  <c r="D21" i="9"/>
  <c r="B21" i="9"/>
  <c r="F31" i="9"/>
  <c r="D31" i="9"/>
  <c r="B31" i="9"/>
  <c r="F31" i="8"/>
  <c r="D31" i="8"/>
  <c r="B31" i="8"/>
  <c r="F21" i="8"/>
  <c r="D21" i="8"/>
  <c r="B21" i="8"/>
  <c r="F11" i="8"/>
  <c r="D11" i="8"/>
  <c r="B11" i="8"/>
  <c r="F11" i="6"/>
  <c r="D11" i="6"/>
  <c r="B11" i="6"/>
  <c r="H11" i="5"/>
  <c r="F11" i="5"/>
  <c r="D11" i="5"/>
  <c r="B11" i="5"/>
  <c r="F11" i="4"/>
  <c r="D11" i="4"/>
  <c r="B11" i="4"/>
  <c r="F11" i="2"/>
  <c r="D11" i="2"/>
  <c r="B11" i="2"/>
  <c r="F11" i="7"/>
  <c r="D11" i="7"/>
  <c r="B11" i="7"/>
  <c r="F56" i="26" l="1"/>
  <c r="B56" i="28"/>
  <c r="B13" i="35"/>
  <c r="B56" i="38"/>
  <c r="B14" i="33"/>
  <c r="B23" i="33"/>
  <c r="B35" i="33"/>
  <c r="B46" i="33"/>
  <c r="B13" i="38"/>
  <c r="B13" i="26"/>
  <c r="F56" i="28"/>
  <c r="B56" i="33"/>
  <c r="B46" i="35"/>
  <c r="B34" i="38"/>
  <c r="B35" i="42"/>
  <c r="B68" i="42"/>
  <c r="D56" i="28"/>
  <c r="B34" i="35"/>
  <c r="B56" i="35"/>
  <c r="B23" i="38"/>
  <c r="B46" i="38"/>
  <c r="B67" i="38"/>
  <c r="B14" i="42"/>
  <c r="B25" i="42"/>
  <c r="B58" i="42"/>
  <c r="B58" i="33" l="1"/>
  <c r="B57" i="33"/>
</calcChain>
</file>

<file path=xl/sharedStrings.xml><?xml version="1.0" encoding="utf-8"?>
<sst xmlns="http://schemas.openxmlformats.org/spreadsheetml/2006/main" count="2057" uniqueCount="131">
  <si>
    <t>Promotional Plays</t>
  </si>
  <si>
    <t>Wagers</t>
  </si>
  <si>
    <t>Payouts</t>
  </si>
  <si>
    <t>Mohegan Sun</t>
  </si>
  <si>
    <t>Philadelphia Park</t>
  </si>
  <si>
    <t>Authorized Slot Machines</t>
  </si>
  <si>
    <t>Total</t>
  </si>
  <si>
    <t>Gaming Site</t>
  </si>
  <si>
    <t>Year-to-Date</t>
  </si>
  <si>
    <t>Statistics for the Week of Jan 1, 2007 - Jan 6, 2007</t>
  </si>
  <si>
    <t>Statistics for the Year Ended December 31, 2006</t>
  </si>
  <si>
    <t>Month-to-Date</t>
  </si>
  <si>
    <t>Week of Nov 13</t>
  </si>
  <si>
    <t>2006</t>
  </si>
  <si>
    <t>November 2006</t>
  </si>
  <si>
    <t>Week of Nov 20</t>
  </si>
  <si>
    <t>Week of Nov 27</t>
  </si>
  <si>
    <t>December 2006</t>
  </si>
  <si>
    <t>Week of Dec 4</t>
  </si>
  <si>
    <t>Week of Nov 6</t>
  </si>
  <si>
    <t>Week of Dec 11</t>
  </si>
  <si>
    <t>Week of Dec 18</t>
  </si>
  <si>
    <t>Gaming Revenues</t>
  </si>
  <si>
    <t>Week of Dec 25</t>
  </si>
  <si>
    <t>Philadelphia Park*</t>
  </si>
  <si>
    <t>Tax (55%)</t>
  </si>
  <si>
    <t>Week of Jan 1</t>
  </si>
  <si>
    <t>January 2007</t>
  </si>
  <si>
    <t>2007</t>
  </si>
  <si>
    <t>Week of Jan 8</t>
  </si>
  <si>
    <t>Adjustments</t>
  </si>
  <si>
    <t>Gross Terminal Revenue</t>
  </si>
  <si>
    <t>Operator Share (45%)</t>
  </si>
  <si>
    <t>Report Notes</t>
  </si>
  <si>
    <t>- Promotional plays are not taxed per statute.</t>
  </si>
  <si>
    <t>- Tax Revenue and Operator Share estimated by PGCB.</t>
  </si>
  <si>
    <t>- The Authorized Slot Machine count is an average and can vary slightly day to day.</t>
  </si>
  <si>
    <t>- Figures for Week of Dec 18th for Philadelphia Park include test night results of Dec 18th.</t>
  </si>
  <si>
    <t>- Figures for Week of Dec 11th for Philadelphia Park reflect test night results of Dec 17th.</t>
  </si>
  <si>
    <t>- Figures for Week of Nov 6 reflect test night results of Nov 10th and 12th.</t>
  </si>
  <si>
    <t>- Accout adjustments made by Department of Revenue based on analysis of daily reports through the Central Computer System.</t>
  </si>
  <si>
    <t>Harrah's Chester Downs</t>
  </si>
  <si>
    <t>Week of Jan 15</t>
  </si>
  <si>
    <t>- Harrah's Chester Downs figures for Week of Jan 15 reflect test night results of Jan 20th and 21st.</t>
  </si>
  <si>
    <t>Week of Jan 22</t>
  </si>
  <si>
    <t>Week of Jan 29</t>
  </si>
  <si>
    <t>February 2007</t>
  </si>
  <si>
    <t>Week of February 5</t>
  </si>
  <si>
    <t>Week of February 12</t>
  </si>
  <si>
    <t>Week of February 19</t>
  </si>
  <si>
    <t>Presque Isle</t>
  </si>
  <si>
    <t>Report Notes
• The Authorized Slot Machine count is an average and can vary slightly day to day.
• Tax Revenue and Operator Share estimated by PGCB.
• Account adjustments made by Department of Revenue based on analysis of daily reports through the Central Computer System.
• Promotional plays are not taxed per statute.</t>
  </si>
  <si>
    <t>Week of February 26</t>
  </si>
  <si>
    <t>March 2007</t>
  </si>
  <si>
    <t>Report Notes
• The Authorized Slot Machine count is an average and can vary slightly day to day.
• Tax Revenue and Operator Share estimated by PGCB.
• Account adjustments made by Department of Revenue based on analysis of daily reports through the Central Computer System.
• Promotional plays are not taxed per statute.
• Presque Isle figures reflect test night data of 2/26 and results of operations for the period 2/28 through 3/3.</t>
  </si>
  <si>
    <t>Week of</t>
  </si>
  <si>
    <t>March 5 - March 11</t>
  </si>
  <si>
    <t>March 12 - March 18</t>
  </si>
  <si>
    <t>March 19 - March 25</t>
  </si>
  <si>
    <t>March 26 - April 1</t>
  </si>
  <si>
    <t>April 2007</t>
  </si>
  <si>
    <t>Month-to Date</t>
  </si>
  <si>
    <t>April 2 - April 8</t>
  </si>
  <si>
    <t xml:space="preserve">                                                                        </t>
  </si>
  <si>
    <t>April 9 - April 15</t>
  </si>
  <si>
    <t>April 23 - April 29</t>
  </si>
  <si>
    <t>April 30 - May 6</t>
  </si>
  <si>
    <t>May 2007</t>
  </si>
  <si>
    <t>May 7 - May 13</t>
  </si>
  <si>
    <t>May 14 - May 20</t>
  </si>
  <si>
    <t>May 21 - May 27</t>
  </si>
  <si>
    <t>May 28 - June 3</t>
  </si>
  <si>
    <t>June 2007</t>
  </si>
  <si>
    <t>June 4 - June 10</t>
  </si>
  <si>
    <t>The Meadows</t>
  </si>
  <si>
    <t>June 11 - June 17</t>
  </si>
  <si>
    <t>June 18 - June 24</t>
  </si>
  <si>
    <t>June 25 - July 1</t>
  </si>
  <si>
    <t>July 2007</t>
  </si>
  <si>
    <t>July 2 - July 8</t>
  </si>
  <si>
    <t>July 9 - July 15</t>
  </si>
  <si>
    <t>July 16 - July 22</t>
  </si>
  <si>
    <t>July 23 - July 29</t>
  </si>
  <si>
    <t>July 30 - August 5</t>
  </si>
  <si>
    <t>August 2007</t>
  </si>
  <si>
    <t>State Tax (34%)</t>
  </si>
  <si>
    <t>Grand Total</t>
  </si>
  <si>
    <t>Mount Airy</t>
  </si>
  <si>
    <t>Penn National</t>
  </si>
  <si>
    <t>Taxable w/s/d</t>
  </si>
  <si>
    <r>
      <t xml:space="preserve">Promotional Plays (Internal) </t>
    </r>
    <r>
      <rPr>
        <vertAlign val="superscript"/>
        <sz val="10"/>
        <rFont val="Book Antiqua"/>
        <family val="1"/>
      </rPr>
      <t>1</t>
    </r>
  </si>
  <si>
    <r>
      <t xml:space="preserve">Promotional Plays (External) </t>
    </r>
    <r>
      <rPr>
        <vertAlign val="superscript"/>
        <sz val="10"/>
        <rFont val="Book Antiqua"/>
        <family val="1"/>
      </rPr>
      <t>1</t>
    </r>
  </si>
  <si>
    <r>
      <t xml:space="preserve">Adjustments </t>
    </r>
    <r>
      <rPr>
        <vertAlign val="superscript"/>
        <sz val="10"/>
        <rFont val="Book Antiqua"/>
        <family val="1"/>
      </rPr>
      <t>2</t>
    </r>
  </si>
  <si>
    <r>
      <t xml:space="preserve">LSA (4%) </t>
    </r>
    <r>
      <rPr>
        <vertAlign val="superscript"/>
        <sz val="10"/>
        <rFont val="Book Antiqua"/>
        <family val="1"/>
      </rPr>
      <t>3</t>
    </r>
  </si>
  <si>
    <r>
      <t xml:space="preserve">EDTF (5%) </t>
    </r>
    <r>
      <rPr>
        <vertAlign val="superscript"/>
        <sz val="10"/>
        <rFont val="Book Antiqua"/>
        <family val="1"/>
      </rPr>
      <t>4</t>
    </r>
  </si>
  <si>
    <r>
      <t xml:space="preserve">PRHDF </t>
    </r>
    <r>
      <rPr>
        <vertAlign val="superscript"/>
        <sz val="10"/>
        <rFont val="Book Antiqua"/>
        <family val="1"/>
      </rPr>
      <t>5</t>
    </r>
  </si>
  <si>
    <r>
      <t xml:space="preserve">Number of Machines </t>
    </r>
    <r>
      <rPr>
        <vertAlign val="superscript"/>
        <sz val="10"/>
        <rFont val="Book Antiqua"/>
        <family val="1"/>
      </rPr>
      <t>6</t>
    </r>
  </si>
  <si>
    <r>
      <t xml:space="preserve">GTR % Change </t>
    </r>
    <r>
      <rPr>
        <vertAlign val="superscript"/>
        <sz val="10"/>
        <rFont val="Book Antiqua"/>
        <family val="1"/>
      </rPr>
      <t>7</t>
    </r>
  </si>
  <si>
    <r>
      <t xml:space="preserve">7 </t>
    </r>
    <r>
      <rPr>
        <i/>
        <sz val="10"/>
        <rFont val="Arial"/>
        <family val="2"/>
      </rPr>
      <t>As compared to the same month in the prior year.</t>
    </r>
  </si>
  <si>
    <r>
      <t>9</t>
    </r>
    <r>
      <rPr>
        <i/>
        <sz val="10"/>
        <rFont val="Arial"/>
        <family val="2"/>
      </rPr>
      <t xml:space="preserve"> Represents the total change in GTR for the same month in the prior period and is therefore affected by the opening of additional casinos.</t>
    </r>
  </si>
  <si>
    <r>
      <t>8</t>
    </r>
    <r>
      <rPr>
        <i/>
        <sz val="10"/>
        <rFont val="Arial"/>
        <family val="2"/>
      </rPr>
      <t xml:space="preserve"> Data is not available until the casino has been open for an entire year.</t>
    </r>
  </si>
  <si>
    <t>Sands Bethlehem</t>
  </si>
  <si>
    <t>The Rivers</t>
  </si>
  <si>
    <t>FOOTNOTES:</t>
  </si>
  <si>
    <r>
      <t xml:space="preserve">1 </t>
    </r>
    <r>
      <rPr>
        <i/>
        <sz val="10"/>
        <rFont val="Arial"/>
        <family val="2"/>
      </rPr>
      <t>Promotional plays are determined to be internal or external based on the way that they are handled by the slot machine meters and the Department of Revenue’s central computer system (CCS).  Internal promotional plays are recorded as wagers when they are played.  Since the statutory definition of gross terminal revenue (GTR) excludes promotional play, the internal plays must be subtracted from "Wagers Received" before the GTR is calculated and the appropriate tax rate is applied.  
External promotional plays are recorded as both a wager and a payout when they are played.  Therefore, external plays must be subtracted from both "Wagers Received" and "Amount Won" before the GTR is calculated and the appropriate tax rate is applied.  This results a net change of zero to GTR and the appearance that the external promotional plays have no impact on GTR.  In reality all promotional play, whether internal or external, is deducted from GTR.
Since the inclusion of external promotional plays in the "Amount Won" essentially overstates the amount won when compared to other venues with internal promotional play only, the external promotional play must be deducted from the "Amount Won" prior to the calculation of any payout percentage.</t>
    </r>
  </si>
  <si>
    <r>
      <t>3</t>
    </r>
    <r>
      <rPr>
        <i/>
        <sz val="10"/>
        <rFont val="Arial"/>
        <family val="2"/>
      </rPr>
      <t xml:space="preserve"> Local Share Assessment               </t>
    </r>
  </si>
  <si>
    <r>
      <t xml:space="preserve">4 </t>
    </r>
    <r>
      <rPr>
        <i/>
        <sz val="10"/>
        <rFont val="Arial"/>
        <family val="2"/>
      </rPr>
      <t xml:space="preserve">Pennsylvania Gaming Economic Development and Tourism Fund  </t>
    </r>
  </si>
  <si>
    <r>
      <t>GTR % Change</t>
    </r>
    <r>
      <rPr>
        <vertAlign val="superscript"/>
        <sz val="10"/>
        <rFont val="Book Antiqua"/>
        <family val="1"/>
      </rPr>
      <t xml:space="preserve"> 7</t>
    </r>
  </si>
  <si>
    <r>
      <t>6</t>
    </r>
    <r>
      <rPr>
        <i/>
        <sz val="10"/>
        <rFont val="Arial"/>
        <family val="2"/>
      </rPr>
      <t xml:space="preserve"> This is an average count that can vary from day to day.  In addition, the count may be affected by floor moves and expansions to the extent that it includes machines that are connected to the CCS but are not authorized for play, or machines that were only authorized for play during a portion of the gaming day.  Continuous monitoring by the CCS prevents any licensed facility from operating more than their authorized number of slot machines at any given time.  </t>
    </r>
  </si>
  <si>
    <t xml:space="preserve">                                                                   MONTHLY SLOT MACHINE GAMING REVENUES</t>
  </si>
  <si>
    <t xml:space="preserve">Parx </t>
  </si>
  <si>
    <t>SugarHouse</t>
  </si>
  <si>
    <r>
      <t xml:space="preserve">GTR % Change </t>
    </r>
    <r>
      <rPr>
        <vertAlign val="superscript"/>
        <sz val="10"/>
        <rFont val="Book Antiqua"/>
        <family val="1"/>
      </rPr>
      <t>9</t>
    </r>
  </si>
  <si>
    <r>
      <t>2</t>
    </r>
    <r>
      <rPr>
        <i/>
        <sz val="10"/>
        <rFont val="Arial"/>
        <family val="2"/>
      </rPr>
      <t xml:space="preserve"> Made by Department of Revenue based on an analysis of daily reports from the central control computer system.</t>
    </r>
  </si>
  <si>
    <r>
      <t>5</t>
    </r>
    <r>
      <rPr>
        <i/>
        <sz val="10"/>
        <rFont val="Arial"/>
        <family val="2"/>
      </rPr>
      <t xml:space="preserve"> Pennsylvania Race Horse Development Fund.  Note:  Beginning January 1, 2010, 34% of the money deposited into the Pennsylvania Race Horse Development Fund is transferred to the General Fund.  Beginning July 1, 2010, the amount of this transfer is reduced to 17%.   The General Fund transfer of 17% will continue until its expiration on June 30, 2013.</t>
    </r>
  </si>
  <si>
    <t>Valley Forge</t>
  </si>
  <si>
    <t>Harrah's Philadelphia</t>
  </si>
  <si>
    <t>Nemacolin</t>
  </si>
  <si>
    <t>July 2014</t>
  </si>
  <si>
    <t>August 2014</t>
  </si>
  <si>
    <t>September 2014</t>
  </si>
  <si>
    <t>October 2014</t>
  </si>
  <si>
    <t>November 2014</t>
  </si>
  <si>
    <t>December 2014</t>
  </si>
  <si>
    <t>January 2015</t>
  </si>
  <si>
    <t>February 2015</t>
  </si>
  <si>
    <t>March 2015</t>
  </si>
  <si>
    <t>April 2015</t>
  </si>
  <si>
    <t>May 2015</t>
  </si>
  <si>
    <t>June 2015</t>
  </si>
  <si>
    <t>FY 2014/2015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</si>
</sst>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0.0%"/>
  </numFmts>
  <fonts count="19" x14ac:knownFonts="1">
    <font>
      <sz val="10"/>
      <name val="Arial"/>
    </font>
    <font>
      <sz val="10"/>
      <name val="Arial"/>
      <family val="2"/>
    </font>
    <font>
      <b/>
      <sz val="10"/>
      <name val="Arial"/>
      <family val="2"/>
    </font>
    <font>
      <u/>
      <sz val="10"/>
      <name val="Arial"/>
      <family val="2"/>
    </font>
    <font>
      <sz val="8"/>
      <name val="Arial"/>
      <family val="2"/>
    </font>
    <font>
      <sz val="10"/>
      <name val="Arial"/>
      <family val="2"/>
    </font>
    <font>
      <u/>
      <sz val="10"/>
      <name val="Arial"/>
      <family val="2"/>
    </font>
    <font>
      <sz val="14"/>
      <name val="Arial"/>
      <family val="2"/>
    </font>
    <font>
      <b/>
      <sz val="13"/>
      <name val="Arial"/>
      <family val="2"/>
    </font>
    <font>
      <i/>
      <sz val="10"/>
      <name val="Arial"/>
      <family val="2"/>
    </font>
    <font>
      <sz val="10"/>
      <name val="Book Antiqua"/>
      <family val="1"/>
    </font>
    <font>
      <u/>
      <sz val="10"/>
      <name val="Book Antiqua"/>
      <family val="1"/>
    </font>
    <font>
      <b/>
      <sz val="10"/>
      <name val="Book Antiqua"/>
      <family val="1"/>
    </font>
    <font>
      <b/>
      <u/>
      <sz val="10"/>
      <name val="Book Antiqua"/>
      <family val="1"/>
    </font>
    <font>
      <sz val="10"/>
      <color indexed="8"/>
      <name val="Book Antiqua"/>
      <family val="1"/>
    </font>
    <font>
      <b/>
      <u/>
      <sz val="10"/>
      <color indexed="8"/>
      <name val="Book Antiqua"/>
      <family val="1"/>
    </font>
    <font>
      <vertAlign val="superscript"/>
      <sz val="10"/>
      <name val="Book Antiqua"/>
      <family val="1"/>
    </font>
    <font>
      <i/>
      <vertAlign val="superscript"/>
      <sz val="10"/>
      <name val="Arial"/>
      <family val="2"/>
    </font>
    <font>
      <b/>
      <sz val="16"/>
      <name val="Book Antiqua"/>
      <family val="1"/>
    </font>
  </fonts>
  <fills count="2">
    <fill>
      <patternFill patternType="none"/>
    </fill>
    <fill>
      <patternFill patternType="gray125"/>
    </fill>
  </fills>
  <borders count="4">
    <border>
      <left/>
      <right/>
      <top/>
      <bottom/>
      <diagonal/>
    </border>
    <border>
      <left/>
      <right/>
      <top/>
      <bottom style="hair">
        <color indexed="64"/>
      </bottom>
      <diagonal/>
    </border>
    <border>
      <left/>
      <right/>
      <top/>
      <bottom style="thin">
        <color indexed="64"/>
      </bottom>
      <diagonal/>
    </border>
    <border>
      <left/>
      <right/>
      <top style="thin">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89">
    <xf numFmtId="0" fontId="0" fillId="0" borderId="0" xfId="0"/>
    <xf numFmtId="0" fontId="2" fillId="0" borderId="0" xfId="0" applyFont="1"/>
    <xf numFmtId="0" fontId="2" fillId="0" borderId="0" xfId="0" applyFont="1" applyAlignment="1">
      <alignment horizontal="center"/>
    </xf>
    <xf numFmtId="0" fontId="1" fillId="0" borderId="1" xfId="0" applyFont="1" applyBorder="1"/>
    <xf numFmtId="0" fontId="1" fillId="0" borderId="1" xfId="0" applyFont="1" applyBorder="1" applyAlignment="1">
      <alignment horizontal="center"/>
    </xf>
    <xf numFmtId="0" fontId="1" fillId="0" borderId="0" xfId="0" applyFont="1" applyBorder="1"/>
    <xf numFmtId="0" fontId="1" fillId="0" borderId="0" xfId="0" applyFont="1" applyBorder="1" applyAlignment="1">
      <alignment horizontal="center"/>
    </xf>
    <xf numFmtId="0" fontId="5" fillId="0" borderId="0" xfId="0" applyFont="1"/>
    <xf numFmtId="0" fontId="6" fillId="0" borderId="0" xfId="0" applyFont="1"/>
    <xf numFmtId="0" fontId="3" fillId="0" borderId="0" xfId="0" applyFont="1" applyBorder="1"/>
    <xf numFmtId="49" fontId="0" fillId="0" borderId="0" xfId="0" applyNumberFormat="1" applyBorder="1" applyAlignment="1"/>
    <xf numFmtId="49" fontId="1" fillId="0" borderId="2" xfId="0" applyNumberFormat="1" applyFont="1" applyBorder="1" applyAlignment="1">
      <alignment horizontal="center"/>
    </xf>
    <xf numFmtId="49" fontId="0" fillId="0" borderId="3" xfId="0" applyNumberFormat="1" applyBorder="1" applyAlignment="1">
      <alignment horizontal="center"/>
    </xf>
    <xf numFmtId="8" fontId="0" fillId="0" borderId="0" xfId="0" applyNumberFormat="1"/>
    <xf numFmtId="0" fontId="8" fillId="0" borderId="0" xfId="0" applyFont="1" applyAlignment="1">
      <alignment horizontal="center"/>
    </xf>
    <xf numFmtId="0" fontId="7" fillId="0" borderId="0" xfId="0" applyFont="1" applyAlignment="1">
      <alignment horizontal="center"/>
    </xf>
    <xf numFmtId="49" fontId="0" fillId="0" borderId="0" xfId="0" applyNumberFormat="1" applyBorder="1" applyAlignment="1">
      <alignment horizontal="center"/>
    </xf>
    <xf numFmtId="0" fontId="7" fillId="0" borderId="0" xfId="0" applyFont="1" applyBorder="1" applyAlignment="1">
      <alignment horizontal="center"/>
    </xf>
    <xf numFmtId="38" fontId="0" fillId="0" borderId="0" xfId="0" applyNumberFormat="1"/>
    <xf numFmtId="0" fontId="9" fillId="0" borderId="0" xfId="0" applyFont="1"/>
    <xf numFmtId="16" fontId="3" fillId="0" borderId="0" xfId="0" quotePrefix="1" applyNumberFormat="1" applyFont="1" applyBorder="1" applyAlignment="1">
      <alignment horizontal="center"/>
    </xf>
    <xf numFmtId="43" fontId="2" fillId="0" borderId="0" xfId="1" applyFont="1"/>
    <xf numFmtId="8" fontId="2" fillId="0" borderId="0" xfId="0" applyNumberFormat="1" applyFont="1"/>
    <xf numFmtId="43" fontId="0" fillId="0" borderId="0" xfId="1" applyFont="1"/>
    <xf numFmtId="0" fontId="9" fillId="0" borderId="0" xfId="0" quotePrefix="1" applyFont="1"/>
    <xf numFmtId="0" fontId="3" fillId="0" borderId="0" xfId="0" applyFont="1"/>
    <xf numFmtId="164" fontId="0" fillId="0" borderId="0" xfId="1" applyNumberFormat="1" applyFont="1"/>
    <xf numFmtId="0" fontId="0" fillId="0" borderId="2" xfId="0" applyBorder="1" applyAlignment="1">
      <alignment horizontal="center"/>
    </xf>
    <xf numFmtId="3" fontId="0" fillId="0" borderId="0" xfId="0" applyNumberFormat="1"/>
    <xf numFmtId="0" fontId="9" fillId="0" borderId="0" xfId="0" applyFont="1" applyAlignment="1">
      <alignment horizontal="left" indent="1"/>
    </xf>
    <xf numFmtId="8" fontId="10" fillId="0" borderId="0" xfId="0" applyNumberFormat="1" applyFont="1"/>
    <xf numFmtId="164" fontId="1" fillId="0" borderId="0" xfId="1" applyNumberFormat="1"/>
    <xf numFmtId="9" fontId="0" fillId="0" borderId="0" xfId="3" applyFont="1"/>
    <xf numFmtId="165" fontId="0" fillId="0" borderId="0" xfId="0" applyNumberFormat="1"/>
    <xf numFmtId="8" fontId="14" fillId="0" borderId="0" xfId="0" applyNumberFormat="1" applyFont="1"/>
    <xf numFmtId="0" fontId="10" fillId="0" borderId="0" xfId="0" applyFont="1"/>
    <xf numFmtId="49" fontId="10" fillId="0" borderId="0" xfId="0" applyNumberFormat="1" applyFont="1" applyBorder="1" applyAlignment="1">
      <alignment horizontal="center"/>
    </xf>
    <xf numFmtId="0" fontId="11" fillId="0" borderId="0" xfId="0" applyFont="1" applyBorder="1"/>
    <xf numFmtId="49" fontId="10" fillId="0" borderId="2" xfId="0" applyNumberFormat="1" applyFont="1" applyBorder="1" applyAlignment="1">
      <alignment horizontal="center"/>
    </xf>
    <xf numFmtId="49" fontId="12" fillId="0" borderId="2" xfId="0" applyNumberFormat="1" applyFont="1" applyBorder="1" applyAlignment="1">
      <alignment horizontal="center"/>
    </xf>
    <xf numFmtId="0" fontId="13" fillId="0" borderId="0" xfId="0" applyFont="1"/>
    <xf numFmtId="0" fontId="11" fillId="0" borderId="0" xfId="0" applyFont="1"/>
    <xf numFmtId="3" fontId="10" fillId="0" borderId="0" xfId="0" applyNumberFormat="1" applyFont="1"/>
    <xf numFmtId="3" fontId="14" fillId="0" borderId="0" xfId="0" applyNumberFormat="1" applyFont="1"/>
    <xf numFmtId="0" fontId="15" fillId="0" borderId="0" xfId="0" applyFont="1"/>
    <xf numFmtId="4" fontId="10" fillId="0" borderId="0" xfId="0" applyNumberFormat="1" applyFont="1"/>
    <xf numFmtId="0" fontId="0" fillId="0" borderId="2" xfId="0" applyBorder="1"/>
    <xf numFmtId="0" fontId="0" fillId="0" borderId="0" xfId="0" applyBorder="1"/>
    <xf numFmtId="49" fontId="10" fillId="0" borderId="0" xfId="0" applyNumberFormat="1" applyFont="1" applyBorder="1" applyAlignment="1"/>
    <xf numFmtId="0" fontId="9" fillId="0" borderId="0" xfId="0" applyFont="1" applyAlignment="1">
      <alignment horizontal="left"/>
    </xf>
    <xf numFmtId="0" fontId="9" fillId="0" borderId="0" xfId="0" applyFont="1" applyAlignment="1">
      <alignment horizontal="left" vertical="center"/>
    </xf>
    <xf numFmtId="0" fontId="0" fillId="0" borderId="0" xfId="0" applyAlignment="1">
      <alignment vertical="center"/>
    </xf>
    <xf numFmtId="0" fontId="0" fillId="0" borderId="0" xfId="0" applyAlignment="1">
      <alignment horizontal="center" vertical="center"/>
    </xf>
    <xf numFmtId="8" fontId="13" fillId="0" borderId="0" xfId="0" applyNumberFormat="1" applyFont="1"/>
    <xf numFmtId="8" fontId="10" fillId="0" borderId="0" xfId="0" applyNumberFormat="1" applyFont="1" applyAlignment="1">
      <alignment horizontal="right"/>
    </xf>
    <xf numFmtId="37" fontId="10" fillId="0" borderId="0" xfId="2" applyNumberFormat="1" applyFont="1" applyAlignment="1">
      <alignment horizontal="right"/>
    </xf>
    <xf numFmtId="166" fontId="10" fillId="0" borderId="0" xfId="3" applyNumberFormat="1" applyFont="1" applyAlignment="1">
      <alignment horizontal="right"/>
    </xf>
    <xf numFmtId="166" fontId="10" fillId="0" borderId="0" xfId="3" applyNumberFormat="1" applyFont="1"/>
    <xf numFmtId="0" fontId="17" fillId="0" borderId="0" xfId="0" applyFont="1" applyAlignment="1">
      <alignment horizontal="left"/>
    </xf>
    <xf numFmtId="0" fontId="17" fillId="0" borderId="0" xfId="0" applyFont="1" applyAlignment="1">
      <alignment horizontal="left" vertical="center"/>
    </xf>
    <xf numFmtId="44" fontId="10" fillId="0" borderId="0" xfId="2" applyFont="1"/>
    <xf numFmtId="166" fontId="10" fillId="0" borderId="0" xfId="3" applyNumberFormat="1" applyFont="1" applyBorder="1"/>
    <xf numFmtId="0" fontId="17" fillId="0" borderId="0" xfId="0" applyFont="1"/>
    <xf numFmtId="0" fontId="12" fillId="0" borderId="0" xfId="0" applyNumberFormat="1" applyFont="1" applyBorder="1" applyAlignment="1">
      <alignment horizontal="center"/>
    </xf>
    <xf numFmtId="3" fontId="10" fillId="0" borderId="0" xfId="0" applyNumberFormat="1" applyFont="1" applyAlignment="1">
      <alignment horizontal="right"/>
    </xf>
    <xf numFmtId="0" fontId="0" fillId="0" borderId="0" xfId="0" applyAlignment="1">
      <alignment wrapText="1"/>
    </xf>
    <xf numFmtId="8" fontId="9" fillId="0" borderId="0" xfId="0" applyNumberFormat="1" applyFont="1" applyAlignment="1">
      <alignment horizontal="left"/>
    </xf>
    <xf numFmtId="9" fontId="9" fillId="0" borderId="0" xfId="3" applyFont="1" applyAlignment="1">
      <alignment horizontal="left"/>
    </xf>
    <xf numFmtId="166" fontId="0" fillId="0" borderId="0" xfId="3" applyNumberFormat="1" applyFont="1"/>
    <xf numFmtId="10" fontId="10" fillId="0" borderId="0" xfId="3" applyNumberFormat="1" applyFont="1"/>
    <xf numFmtId="9" fontId="10" fillId="0" borderId="0" xfId="3" applyFont="1"/>
    <xf numFmtId="49" fontId="12" fillId="0" borderId="0" xfId="0" applyNumberFormat="1" applyFont="1" applyBorder="1" applyAlignment="1">
      <alignment horizontal="center"/>
    </xf>
    <xf numFmtId="166" fontId="10" fillId="0" borderId="0" xfId="3" applyNumberFormat="1" applyFont="1" applyFill="1"/>
    <xf numFmtId="8" fontId="10" fillId="0" borderId="0" xfId="3" applyNumberFormat="1" applyFont="1" applyAlignment="1">
      <alignment horizontal="right"/>
    </xf>
    <xf numFmtId="166" fontId="9" fillId="0" borderId="0" xfId="3" applyNumberFormat="1" applyFont="1" applyAlignment="1">
      <alignment horizontal="left" vertical="center"/>
    </xf>
    <xf numFmtId="0" fontId="0" fillId="0" borderId="0" xfId="0" applyAlignment="1"/>
    <xf numFmtId="0" fontId="8" fillId="0" borderId="0" xfId="0" applyFont="1" applyAlignment="1">
      <alignment horizontal="center"/>
    </xf>
    <xf numFmtId="0" fontId="7" fillId="0" borderId="0" xfId="0" applyFont="1" applyAlignment="1">
      <alignment horizontal="center"/>
    </xf>
    <xf numFmtId="0" fontId="0" fillId="0" borderId="0" xfId="0" applyAlignment="1">
      <alignment horizontal="center"/>
    </xf>
    <xf numFmtId="0" fontId="9" fillId="0" borderId="0" xfId="0" quotePrefix="1" applyFont="1" applyAlignment="1">
      <alignment wrapText="1"/>
    </xf>
    <xf numFmtId="0" fontId="9" fillId="0" borderId="0" xfId="0" applyFont="1" applyAlignment="1">
      <alignment wrapText="1"/>
    </xf>
    <xf numFmtId="0" fontId="9" fillId="0" borderId="0" xfId="0" quotePrefix="1" applyFont="1" applyAlignment="1">
      <alignment horizontal="left" wrapText="1"/>
    </xf>
    <xf numFmtId="0" fontId="0" fillId="0" borderId="0" xfId="0" applyAlignment="1">
      <alignment horizontal="center" vertical="center"/>
    </xf>
    <xf numFmtId="0" fontId="18" fillId="0" borderId="0" xfId="0" applyFont="1" applyAlignment="1">
      <alignment horizontal="center" vertical="center"/>
    </xf>
    <xf numFmtId="0" fontId="17" fillId="0" borderId="0" xfId="0" applyFont="1" applyAlignment="1">
      <alignment vertical="center" wrapText="1"/>
    </xf>
    <xf numFmtId="0" fontId="0" fillId="0" borderId="0" xfId="0" applyAlignment="1">
      <alignment vertical="center" wrapText="1"/>
    </xf>
    <xf numFmtId="0" fontId="17" fillId="0" borderId="0" xfId="0" applyFont="1" applyAlignment="1">
      <alignment horizontal="left" wrapText="1"/>
    </xf>
    <xf numFmtId="0" fontId="0" fillId="0" borderId="0" xfId="0" applyAlignment="1">
      <alignment wrapText="1"/>
    </xf>
    <xf numFmtId="0" fontId="17" fillId="0" borderId="0" xfId="0" applyFont="1" applyAlignment="1">
      <alignment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7169"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56235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10241"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69570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11265"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69570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12289"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4010025"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7</xdr:col>
      <xdr:colOff>542925</xdr:colOff>
      <xdr:row>0</xdr:row>
      <xdr:rowOff>704850</xdr:rowOff>
    </xdr:to>
    <xdr:pic>
      <xdr:nvPicPr>
        <xdr:cNvPr id="13313"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489585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14337"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4010025"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15361"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4010025"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16385"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162425"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7</xdr:col>
      <xdr:colOff>466725</xdr:colOff>
      <xdr:row>0</xdr:row>
      <xdr:rowOff>733425</xdr:rowOff>
    </xdr:to>
    <xdr:pic>
      <xdr:nvPicPr>
        <xdr:cNvPr id="17409"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54864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18435" name="Picture 3"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28625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19457"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28625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6145"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56235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20481"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28625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20482" name="Picture 2"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28625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7</xdr:col>
      <xdr:colOff>466725</xdr:colOff>
      <xdr:row>0</xdr:row>
      <xdr:rowOff>733425</xdr:rowOff>
    </xdr:to>
    <xdr:pic>
      <xdr:nvPicPr>
        <xdr:cNvPr id="21505"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5572125"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22532" name="Picture 4"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28625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22533" name="Picture 5"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28625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23553"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23554" name="Picture 2"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24577"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24578" name="Picture 2"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26625"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26626" name="Picture 2"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7</xdr:col>
      <xdr:colOff>466725</xdr:colOff>
      <xdr:row>0</xdr:row>
      <xdr:rowOff>733425</xdr:rowOff>
    </xdr:to>
    <xdr:pic>
      <xdr:nvPicPr>
        <xdr:cNvPr id="27649"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5572125"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28673"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28674" name="Picture 2"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29697"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29698" name="Picture 2"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7</xdr:col>
      <xdr:colOff>466725</xdr:colOff>
      <xdr:row>0</xdr:row>
      <xdr:rowOff>733425</xdr:rowOff>
    </xdr:to>
    <xdr:pic>
      <xdr:nvPicPr>
        <xdr:cNvPr id="35841"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5572125"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5121"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56235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34817"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34818" name="Picture 2"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1.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36865"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36866" name="Picture 2"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2.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39937"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39938" name="Picture 2"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2</xdr:col>
      <xdr:colOff>838201</xdr:colOff>
      <xdr:row>0</xdr:row>
      <xdr:rowOff>83344</xdr:rowOff>
    </xdr:from>
    <xdr:to>
      <xdr:col>6</xdr:col>
      <xdr:colOff>441522</xdr:colOff>
      <xdr:row>2</xdr:row>
      <xdr:rowOff>95250</xdr:rowOff>
    </xdr:to>
    <xdr:pic>
      <xdr:nvPicPr>
        <xdr:cNvPr id="43009" name="Picture 1" descr="LetterHead_Color-no-inf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88607" y="83344"/>
          <a:ext cx="5973165" cy="9882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1262062</xdr:colOff>
      <xdr:row>0</xdr:row>
      <xdr:rowOff>119062</xdr:rowOff>
    </xdr:from>
    <xdr:to>
      <xdr:col>14</xdr:col>
      <xdr:colOff>305789</xdr:colOff>
      <xdr:row>2</xdr:row>
      <xdr:rowOff>130968</xdr:rowOff>
    </xdr:to>
    <xdr:pic>
      <xdr:nvPicPr>
        <xdr:cNvPr id="5" name="Picture 1" descr="LetterHead_Color-no-inf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56468" y="119062"/>
          <a:ext cx="5973165" cy="9882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4.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7</xdr:col>
      <xdr:colOff>466725</xdr:colOff>
      <xdr:row>0</xdr:row>
      <xdr:rowOff>733425</xdr:rowOff>
    </xdr:to>
    <xdr:pic>
      <xdr:nvPicPr>
        <xdr:cNvPr id="40961"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5572125"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5.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38913"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38914" name="Picture 2"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6.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37889"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37890" name="Picture 2"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7.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33793"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33794" name="Picture 2"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8.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32769"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32770" name="Picture 2"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9.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7</xdr:col>
      <xdr:colOff>466725</xdr:colOff>
      <xdr:row>0</xdr:row>
      <xdr:rowOff>733425</xdr:rowOff>
    </xdr:to>
    <xdr:pic>
      <xdr:nvPicPr>
        <xdr:cNvPr id="31745"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5572125"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4097"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56235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0.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30721"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30722" name="Picture 2"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3073"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56235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2049"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56235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1025"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69570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8193"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69570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9217"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69570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8.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9.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1.bin"/></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A13" sqref="A13"/>
    </sheetView>
  </sheetViews>
  <sheetFormatPr defaultRowHeight="12.75" x14ac:dyDescent="0.2"/>
  <cols>
    <col min="1" max="1" width="22.7109375" bestFit="1" customWidth="1"/>
    <col min="2" max="2" width="12.42578125" bestFit="1" customWidth="1"/>
    <col min="3" max="3" width="15.5703125" bestFit="1" customWidth="1"/>
    <col min="4" max="4" width="16.28515625" bestFit="1" customWidth="1"/>
    <col min="5" max="5" width="22.7109375" bestFit="1" customWidth="1"/>
  </cols>
  <sheetData>
    <row r="1" spans="1:5" x14ac:dyDescent="0.2">
      <c r="A1" s="1" t="s">
        <v>9</v>
      </c>
    </row>
    <row r="4" spans="1:5" x14ac:dyDescent="0.2">
      <c r="A4" s="3" t="s">
        <v>7</v>
      </c>
      <c r="B4" s="4" t="s">
        <v>1</v>
      </c>
      <c r="C4" s="4" t="s">
        <v>2</v>
      </c>
      <c r="D4" s="4" t="s">
        <v>0</v>
      </c>
      <c r="E4" s="4" t="s">
        <v>5</v>
      </c>
    </row>
    <row r="5" spans="1:5" ht="7.5" customHeight="1" x14ac:dyDescent="0.2">
      <c r="A5" s="5"/>
      <c r="B5" s="6"/>
    </row>
    <row r="6" spans="1:5" x14ac:dyDescent="0.2">
      <c r="A6" s="7" t="s">
        <v>3</v>
      </c>
    </row>
    <row r="7" spans="1:5" x14ac:dyDescent="0.2">
      <c r="A7" s="7" t="s">
        <v>4</v>
      </c>
    </row>
    <row r="8" spans="1:5" x14ac:dyDescent="0.2">
      <c r="A8" s="1" t="s">
        <v>6</v>
      </c>
    </row>
    <row r="13" spans="1:5" x14ac:dyDescent="0.2">
      <c r="A13" s="1"/>
    </row>
    <row r="20" spans="1:1" x14ac:dyDescent="0.2">
      <c r="A20" s="1"/>
    </row>
  </sheetData>
  <phoneticPr fontId="4"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workbookViewId="0">
      <selection activeCell="D8" sqref="D8"/>
    </sheetView>
  </sheetViews>
  <sheetFormatPr defaultRowHeight="12.75" x14ac:dyDescent="0.2"/>
  <cols>
    <col min="1" max="1" width="22.7109375" bestFit="1" customWidth="1"/>
    <col min="2" max="2" width="15.42578125" bestFit="1" customWidth="1"/>
    <col min="3" max="3" width="2" customWidth="1"/>
    <col min="4" max="4" width="15.42578125" bestFit="1" customWidth="1"/>
    <col min="5" max="5" width="2.28515625" customWidth="1"/>
    <col min="6" max="6" width="15.5703125" bestFit="1" customWidth="1"/>
    <col min="7" max="7" width="12.85546875" style="1" bestFit="1" customWidth="1"/>
    <col min="9" max="9" width="12.85546875" bestFit="1" customWidth="1"/>
    <col min="11" max="11" width="12.85546875" bestFit="1" customWidth="1"/>
  </cols>
  <sheetData>
    <row r="1" spans="1:11" ht="60.75" customHeight="1" x14ac:dyDescent="0.2">
      <c r="A1" s="75"/>
      <c r="B1" s="75"/>
      <c r="C1" s="75"/>
      <c r="D1" s="75"/>
      <c r="E1" s="75"/>
      <c r="F1" s="75"/>
    </row>
    <row r="2" spans="1:11" ht="26.25" customHeight="1" x14ac:dyDescent="0.25">
      <c r="A2" s="76" t="s">
        <v>22</v>
      </c>
      <c r="B2" s="77"/>
      <c r="C2" s="77"/>
      <c r="D2" s="77"/>
      <c r="E2" s="77"/>
      <c r="F2" s="77"/>
    </row>
    <row r="3" spans="1:11" ht="26.25" customHeight="1" x14ac:dyDescent="0.25">
      <c r="A3" s="14"/>
      <c r="B3" s="15"/>
      <c r="C3" s="15"/>
      <c r="D3" s="17"/>
      <c r="E3" s="17"/>
      <c r="F3" s="17"/>
    </row>
    <row r="4" spans="1:11" x14ac:dyDescent="0.2">
      <c r="B4" s="10"/>
      <c r="C4" s="10"/>
      <c r="D4" s="16" t="s">
        <v>27</v>
      </c>
      <c r="E4" s="10"/>
      <c r="F4" s="16" t="s">
        <v>28</v>
      </c>
    </row>
    <row r="5" spans="1:11" x14ac:dyDescent="0.2">
      <c r="A5" s="9"/>
      <c r="B5" s="20" t="s">
        <v>26</v>
      </c>
      <c r="C5" s="9"/>
      <c r="D5" s="11" t="s">
        <v>11</v>
      </c>
      <c r="F5" s="11" t="s">
        <v>8</v>
      </c>
      <c r="G5" s="2"/>
    </row>
    <row r="7" spans="1:11" x14ac:dyDescent="0.2">
      <c r="A7" s="8" t="s">
        <v>3</v>
      </c>
      <c r="B7" s="8"/>
      <c r="C7" s="8"/>
    </row>
    <row r="8" spans="1:11" x14ac:dyDescent="0.2">
      <c r="A8" t="s">
        <v>1</v>
      </c>
      <c r="B8" s="13">
        <v>34889453.100000001</v>
      </c>
      <c r="D8" s="13">
        <v>34889453.100000001</v>
      </c>
      <c r="E8" s="13"/>
      <c r="F8" s="13">
        <v>34889453.100000001</v>
      </c>
    </row>
    <row r="9" spans="1:11" x14ac:dyDescent="0.2">
      <c r="A9" t="s">
        <v>2</v>
      </c>
      <c r="B9" s="13">
        <v>31372205.920000002</v>
      </c>
      <c r="D9" s="13">
        <v>31372205.920000002</v>
      </c>
      <c r="E9" s="13"/>
      <c r="F9" s="13">
        <v>31372205.920000002</v>
      </c>
    </row>
    <row r="10" spans="1:11" x14ac:dyDescent="0.2">
      <c r="A10" t="s">
        <v>0</v>
      </c>
      <c r="B10" s="13">
        <v>0</v>
      </c>
      <c r="D10" s="13">
        <v>0</v>
      </c>
      <c r="F10" s="13">
        <v>0</v>
      </c>
    </row>
    <row r="11" spans="1:11" x14ac:dyDescent="0.2">
      <c r="A11" t="s">
        <v>31</v>
      </c>
      <c r="B11" s="13">
        <f>+B8-B9-B10</f>
        <v>3517247.1799999997</v>
      </c>
      <c r="D11" s="13">
        <f>+D8-D9-D10</f>
        <v>3517247.1799999997</v>
      </c>
      <c r="F11" s="13">
        <f>+F8-F9-F10</f>
        <v>3517247.1799999997</v>
      </c>
      <c r="G11" s="21"/>
      <c r="H11" s="23"/>
      <c r="I11" s="21"/>
      <c r="J11" s="23"/>
      <c r="K11" s="21"/>
    </row>
    <row r="12" spans="1:11" x14ac:dyDescent="0.2">
      <c r="A12" t="s">
        <v>25</v>
      </c>
      <c r="B12" s="13">
        <v>1934485.949</v>
      </c>
      <c r="D12" s="13">
        <v>1934485.949</v>
      </c>
      <c r="F12" s="13">
        <v>1934485.949</v>
      </c>
    </row>
    <row r="13" spans="1:11" x14ac:dyDescent="0.2">
      <c r="A13" t="s">
        <v>32</v>
      </c>
      <c r="B13" s="13">
        <v>1582761.2309999999</v>
      </c>
      <c r="D13" s="13">
        <v>1582761.2309999999</v>
      </c>
      <c r="F13" s="13">
        <v>1582761.2309999999</v>
      </c>
    </row>
    <row r="14" spans="1:11" x14ac:dyDescent="0.2">
      <c r="A14" t="s">
        <v>5</v>
      </c>
      <c r="B14" s="18">
        <v>1099</v>
      </c>
    </row>
    <row r="17" spans="1:11" x14ac:dyDescent="0.2">
      <c r="A17" s="8" t="s">
        <v>4</v>
      </c>
      <c r="B17" s="8"/>
      <c r="C17" s="8"/>
    </row>
    <row r="18" spans="1:11" x14ac:dyDescent="0.2">
      <c r="A18" t="s">
        <v>1</v>
      </c>
      <c r="B18" s="13">
        <v>62127659.839999996</v>
      </c>
      <c r="C18" s="13"/>
      <c r="D18" s="13">
        <v>62127659.839999996</v>
      </c>
      <c r="E18" s="13"/>
      <c r="F18" s="13">
        <v>62127659.839999996</v>
      </c>
    </row>
    <row r="19" spans="1:11" x14ac:dyDescent="0.2">
      <c r="A19" t="s">
        <v>2</v>
      </c>
      <c r="B19" s="13">
        <v>56814834.200000003</v>
      </c>
      <c r="C19" s="13"/>
      <c r="D19" s="13">
        <v>56814834.200000003</v>
      </c>
      <c r="E19" s="13"/>
      <c r="F19" s="13">
        <v>56814834.200000003</v>
      </c>
    </row>
    <row r="20" spans="1:11" x14ac:dyDescent="0.2">
      <c r="A20" t="s">
        <v>0</v>
      </c>
      <c r="B20" s="13">
        <v>0</v>
      </c>
      <c r="C20" s="13"/>
      <c r="D20" s="13">
        <v>0</v>
      </c>
      <c r="E20" s="13"/>
      <c r="F20" s="13">
        <v>0</v>
      </c>
    </row>
    <row r="21" spans="1:11" x14ac:dyDescent="0.2">
      <c r="A21" t="s">
        <v>31</v>
      </c>
      <c r="B21" s="13">
        <f>+B18-B19-B20</f>
        <v>5312825.6399999931</v>
      </c>
      <c r="D21" s="13">
        <f>+D18-D19-D20</f>
        <v>5312825.6399999931</v>
      </c>
      <c r="F21" s="13">
        <f>+F18-F19-F20</f>
        <v>5312825.6399999931</v>
      </c>
      <c r="G21" s="21"/>
      <c r="H21" s="23"/>
      <c r="I21" s="21"/>
      <c r="J21" s="23"/>
      <c r="K21" s="21"/>
    </row>
    <row r="22" spans="1:11" x14ac:dyDescent="0.2">
      <c r="A22" t="s">
        <v>25</v>
      </c>
      <c r="B22" s="13">
        <v>2922054.1019999967</v>
      </c>
      <c r="D22" s="13">
        <v>2922054.1019999967</v>
      </c>
      <c r="F22" s="13">
        <v>2922054.1019999967</v>
      </c>
    </row>
    <row r="23" spans="1:11" x14ac:dyDescent="0.2">
      <c r="A23" t="s">
        <v>32</v>
      </c>
      <c r="B23" s="13">
        <v>2390771.5379999969</v>
      </c>
      <c r="D23" s="13">
        <v>2390771.5379999969</v>
      </c>
      <c r="F23" s="13">
        <v>2390771.5379999969</v>
      </c>
    </row>
    <row r="24" spans="1:11" x14ac:dyDescent="0.2">
      <c r="A24" t="s">
        <v>5</v>
      </c>
      <c r="B24" s="18">
        <v>2076</v>
      </c>
      <c r="C24" s="13"/>
      <c r="D24" s="13"/>
      <c r="E24" s="13"/>
      <c r="F24" s="13"/>
    </row>
    <row r="27" spans="1:11" x14ac:dyDescent="0.2">
      <c r="A27" s="8" t="s">
        <v>6</v>
      </c>
      <c r="B27" s="8"/>
      <c r="C27" s="8"/>
    </row>
    <row r="28" spans="1:11" x14ac:dyDescent="0.2">
      <c r="A28" t="s">
        <v>1</v>
      </c>
      <c r="B28" s="13">
        <v>97017112.939999998</v>
      </c>
      <c r="D28" s="13">
        <v>97017112.939999998</v>
      </c>
      <c r="F28" s="13">
        <v>97017112.939999998</v>
      </c>
    </row>
    <row r="29" spans="1:11" x14ac:dyDescent="0.2">
      <c r="A29" t="s">
        <v>2</v>
      </c>
      <c r="B29" s="13">
        <v>88187040.120000005</v>
      </c>
      <c r="D29" s="13">
        <v>88187040.120000005</v>
      </c>
      <c r="F29" s="13">
        <v>88187040.120000005</v>
      </c>
    </row>
    <row r="30" spans="1:11" x14ac:dyDescent="0.2">
      <c r="A30" t="s">
        <v>0</v>
      </c>
      <c r="B30" s="13">
        <v>0</v>
      </c>
      <c r="D30" s="13">
        <v>0</v>
      </c>
      <c r="F30" s="13">
        <v>0</v>
      </c>
    </row>
    <row r="31" spans="1:11" x14ac:dyDescent="0.2">
      <c r="A31" t="s">
        <v>31</v>
      </c>
      <c r="B31" s="13">
        <f>+B28-B29-B30</f>
        <v>8830072.8199999928</v>
      </c>
      <c r="D31" s="13">
        <f>+D28-D29-D30</f>
        <v>8830072.8199999928</v>
      </c>
      <c r="F31" s="13">
        <f>+F28-F29-F30</f>
        <v>8830072.8199999928</v>
      </c>
      <c r="G31" s="21"/>
      <c r="H31" s="23"/>
      <c r="I31" s="21"/>
      <c r="J31" s="23"/>
      <c r="K31" s="21"/>
    </row>
    <row r="32" spans="1:11" x14ac:dyDescent="0.2">
      <c r="A32" t="s">
        <v>25</v>
      </c>
      <c r="B32" s="13">
        <v>4856540.0509999963</v>
      </c>
      <c r="D32" s="13">
        <v>4856540.0509999963</v>
      </c>
      <c r="F32" s="13">
        <v>4856540.0509999963</v>
      </c>
    </row>
    <row r="33" spans="1:6" x14ac:dyDescent="0.2">
      <c r="A33" t="s">
        <v>32</v>
      </c>
      <c r="B33" s="13">
        <v>3973532.7689999971</v>
      </c>
      <c r="D33" s="13">
        <v>3973532.7689999971</v>
      </c>
      <c r="F33" s="13">
        <v>3973532.7689999971</v>
      </c>
    </row>
    <row r="34" spans="1:6" x14ac:dyDescent="0.2">
      <c r="A34" t="s">
        <v>5</v>
      </c>
      <c r="B34" s="18">
        <v>3175</v>
      </c>
    </row>
    <row r="37" spans="1:6" x14ac:dyDescent="0.2">
      <c r="A37" s="19" t="s">
        <v>33</v>
      </c>
    </row>
    <row r="38" spans="1:6" x14ac:dyDescent="0.2">
      <c r="A38" s="24" t="s">
        <v>36</v>
      </c>
    </row>
    <row r="39" spans="1:6" x14ac:dyDescent="0.2">
      <c r="A39" s="24" t="s">
        <v>35</v>
      </c>
    </row>
    <row r="40" spans="1:6" x14ac:dyDescent="0.2">
      <c r="A40" s="24" t="s">
        <v>34</v>
      </c>
    </row>
  </sheetData>
  <mergeCells count="2">
    <mergeCell ref="A1:F1"/>
    <mergeCell ref="A2:F2"/>
  </mergeCells>
  <phoneticPr fontId="4" type="noConversion"/>
  <printOptions horizontalCentered="1"/>
  <pageMargins left="0.75" right="0.75" top="1" bottom="1" header="0.5" footer="0.5"/>
  <pageSetup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workbookViewId="0">
      <selection activeCell="D8" sqref="D8"/>
    </sheetView>
  </sheetViews>
  <sheetFormatPr defaultRowHeight="12.75" x14ac:dyDescent="0.2"/>
  <cols>
    <col min="1" max="1" width="22.7109375" bestFit="1" customWidth="1"/>
    <col min="2" max="2" width="15.42578125" bestFit="1" customWidth="1"/>
    <col min="3" max="3" width="2" customWidth="1"/>
    <col min="4" max="4" width="15.42578125" bestFit="1" customWidth="1"/>
    <col min="5" max="5" width="2.28515625" customWidth="1"/>
    <col min="6" max="6" width="15.5703125" bestFit="1" customWidth="1"/>
    <col min="7" max="7" width="14" style="1" bestFit="1" customWidth="1"/>
    <col min="9" max="9" width="14" bestFit="1" customWidth="1"/>
    <col min="11" max="11" width="14" bestFit="1" customWidth="1"/>
  </cols>
  <sheetData>
    <row r="1" spans="1:11" ht="60.75" customHeight="1" x14ac:dyDescent="0.2">
      <c r="A1" s="75"/>
      <c r="B1" s="75"/>
      <c r="C1" s="75"/>
      <c r="D1" s="75"/>
      <c r="E1" s="75"/>
      <c r="F1" s="75"/>
    </row>
    <row r="2" spans="1:11" ht="26.25" customHeight="1" x14ac:dyDescent="0.25">
      <c r="A2" s="76" t="s">
        <v>22</v>
      </c>
      <c r="B2" s="77"/>
      <c r="C2" s="77"/>
      <c r="D2" s="77"/>
      <c r="E2" s="77"/>
      <c r="F2" s="77"/>
    </row>
    <row r="3" spans="1:11" ht="26.25" customHeight="1" x14ac:dyDescent="0.25">
      <c r="A3" s="14"/>
      <c r="B3" s="15"/>
      <c r="C3" s="15"/>
      <c r="D3" s="17"/>
      <c r="E3" s="17"/>
      <c r="F3" s="17"/>
    </row>
    <row r="4" spans="1:11" x14ac:dyDescent="0.2">
      <c r="B4" s="10"/>
      <c r="C4" s="10"/>
      <c r="D4" s="16" t="s">
        <v>27</v>
      </c>
      <c r="E4" s="10"/>
      <c r="F4" s="16" t="s">
        <v>28</v>
      </c>
    </row>
    <row r="5" spans="1:11" x14ac:dyDescent="0.2">
      <c r="A5" s="9"/>
      <c r="B5" s="20" t="s">
        <v>29</v>
      </c>
      <c r="C5" s="9"/>
      <c r="D5" s="11" t="s">
        <v>11</v>
      </c>
      <c r="F5" s="11" t="s">
        <v>8</v>
      </c>
      <c r="G5" s="2"/>
    </row>
    <row r="7" spans="1:11" x14ac:dyDescent="0.2">
      <c r="A7" s="8" t="s">
        <v>3</v>
      </c>
      <c r="B7" s="8"/>
      <c r="C7" s="8"/>
    </row>
    <row r="8" spans="1:11" x14ac:dyDescent="0.2">
      <c r="A8" t="s">
        <v>1</v>
      </c>
      <c r="B8" s="13">
        <v>32081199.780000001</v>
      </c>
      <c r="D8" s="13">
        <v>66970652.880000003</v>
      </c>
      <c r="E8" s="13"/>
      <c r="F8" s="13">
        <v>66970652.880000003</v>
      </c>
    </row>
    <row r="9" spans="1:11" x14ac:dyDescent="0.2">
      <c r="A9" t="s">
        <v>2</v>
      </c>
      <c r="B9" s="13">
        <v>28805756.190000001</v>
      </c>
      <c r="D9" s="13">
        <v>60177962.109999999</v>
      </c>
      <c r="E9" s="13"/>
      <c r="F9" s="13">
        <v>60177962.109999999</v>
      </c>
    </row>
    <row r="10" spans="1:11" x14ac:dyDescent="0.2">
      <c r="A10" t="s">
        <v>0</v>
      </c>
      <c r="B10" s="13">
        <v>6410</v>
      </c>
      <c r="D10" s="13">
        <v>6410</v>
      </c>
      <c r="F10" s="13">
        <v>6410</v>
      </c>
    </row>
    <row r="11" spans="1:11" x14ac:dyDescent="0.2">
      <c r="A11" t="s">
        <v>30</v>
      </c>
      <c r="B11" s="13">
        <v>34542.519999999997</v>
      </c>
      <c r="D11" s="13">
        <v>34542.519999999997</v>
      </c>
      <c r="F11" s="13">
        <v>34542.519999999997</v>
      </c>
    </row>
    <row r="12" spans="1:11" x14ac:dyDescent="0.2">
      <c r="A12" t="s">
        <v>31</v>
      </c>
      <c r="B12" s="13">
        <f>+B8-B9-B10+B11</f>
        <v>3303576.11</v>
      </c>
      <c r="D12" s="13">
        <f>+D8-D9-D10+D11</f>
        <v>6820823.2900000028</v>
      </c>
      <c r="F12" s="13">
        <f>+F8-F9-F10+F11</f>
        <v>6820823.2900000028</v>
      </c>
      <c r="G12" s="21"/>
      <c r="I12" s="21"/>
      <c r="K12" s="21"/>
    </row>
    <row r="13" spans="1:11" x14ac:dyDescent="0.2">
      <c r="A13" t="s">
        <v>25</v>
      </c>
      <c r="B13" s="13">
        <v>1816966.8605000002</v>
      </c>
      <c r="D13" s="13">
        <v>3751452.8095000018</v>
      </c>
      <c r="F13" s="13">
        <v>3751452.8095000018</v>
      </c>
    </row>
    <row r="14" spans="1:11" x14ac:dyDescent="0.2">
      <c r="A14" t="s">
        <v>32</v>
      </c>
      <c r="B14" s="13">
        <v>1486609.2494999999</v>
      </c>
      <c r="D14" s="13">
        <v>3069370.4805000015</v>
      </c>
      <c r="F14" s="13">
        <v>3069370.4805000015</v>
      </c>
    </row>
    <row r="15" spans="1:11" x14ac:dyDescent="0.2">
      <c r="A15" t="s">
        <v>5</v>
      </c>
      <c r="B15" s="18">
        <v>1099</v>
      </c>
    </row>
    <row r="18" spans="1:11" x14ac:dyDescent="0.2">
      <c r="A18" s="8" t="s">
        <v>4</v>
      </c>
      <c r="B18" s="8"/>
      <c r="C18" s="8"/>
    </row>
    <row r="19" spans="1:11" x14ac:dyDescent="0.2">
      <c r="A19" t="s">
        <v>1</v>
      </c>
      <c r="B19" s="13">
        <v>58503585.659999996</v>
      </c>
      <c r="C19" s="13"/>
      <c r="D19" s="13">
        <v>120631245.5</v>
      </c>
      <c r="E19" s="13"/>
      <c r="F19" s="13">
        <v>120631245.5</v>
      </c>
    </row>
    <row r="20" spans="1:11" x14ac:dyDescent="0.2">
      <c r="A20" t="s">
        <v>2</v>
      </c>
      <c r="B20" s="13">
        <v>53074225.850000001</v>
      </c>
      <c r="C20" s="13"/>
      <c r="D20" s="13">
        <v>109889060.05000001</v>
      </c>
      <c r="E20" s="13"/>
      <c r="F20" s="13">
        <v>109889060.05000001</v>
      </c>
    </row>
    <row r="21" spans="1:11" x14ac:dyDescent="0.2">
      <c r="A21" t="s">
        <v>0</v>
      </c>
      <c r="B21" s="13">
        <v>18398</v>
      </c>
      <c r="C21" s="13"/>
      <c r="D21" s="13">
        <v>18398</v>
      </c>
      <c r="E21" s="13"/>
      <c r="F21" s="13">
        <v>18398</v>
      </c>
    </row>
    <row r="22" spans="1:11" x14ac:dyDescent="0.2">
      <c r="A22" t="s">
        <v>31</v>
      </c>
      <c r="B22" s="13">
        <f>+B19-B20-B21</f>
        <v>5410961.8099999949</v>
      </c>
      <c r="D22" s="13">
        <f>+D19-D20-D21</f>
        <v>10723787.449999988</v>
      </c>
      <c r="F22" s="13">
        <f>+F19-F20-F21</f>
        <v>10723787.449999988</v>
      </c>
      <c r="G22" s="21"/>
      <c r="I22" s="21"/>
      <c r="K22" s="21"/>
    </row>
    <row r="23" spans="1:11" x14ac:dyDescent="0.2">
      <c r="A23" t="s">
        <v>25</v>
      </c>
      <c r="B23" s="13">
        <v>2976028.9954999974</v>
      </c>
      <c r="D23" s="13">
        <v>5898083.0974999936</v>
      </c>
      <c r="F23" s="13">
        <v>5898083.0974999936</v>
      </c>
    </row>
    <row r="24" spans="1:11" x14ac:dyDescent="0.2">
      <c r="A24" t="s">
        <v>32</v>
      </c>
      <c r="B24" s="13">
        <v>2434932.814499998</v>
      </c>
      <c r="D24" s="13">
        <v>4825704.3524999944</v>
      </c>
      <c r="F24" s="13">
        <v>4825704.3524999944</v>
      </c>
    </row>
    <row r="25" spans="1:11" x14ac:dyDescent="0.2">
      <c r="A25" t="s">
        <v>5</v>
      </c>
      <c r="B25" s="18">
        <v>2076</v>
      </c>
      <c r="C25" s="13"/>
      <c r="D25" s="13"/>
      <c r="E25" s="13"/>
      <c r="F25" s="13"/>
    </row>
    <row r="27" spans="1:11" x14ac:dyDescent="0.2">
      <c r="B27" s="13"/>
    </row>
    <row r="28" spans="1:11" x14ac:dyDescent="0.2">
      <c r="A28" s="8" t="s">
        <v>6</v>
      </c>
      <c r="B28" s="13"/>
      <c r="C28" s="8"/>
    </row>
    <row r="29" spans="1:11" x14ac:dyDescent="0.2">
      <c r="A29" t="s">
        <v>1</v>
      </c>
      <c r="B29" s="13">
        <v>90584785.439999998</v>
      </c>
      <c r="D29" s="13">
        <v>187601898.38</v>
      </c>
      <c r="F29" s="13">
        <v>187601898.38</v>
      </c>
    </row>
    <row r="30" spans="1:11" x14ac:dyDescent="0.2">
      <c r="A30" t="s">
        <v>2</v>
      </c>
      <c r="B30" s="13">
        <v>81879982.040000007</v>
      </c>
      <c r="D30" s="13">
        <v>170067022.16000003</v>
      </c>
      <c r="F30" s="13">
        <v>170067022.16000003</v>
      </c>
    </row>
    <row r="31" spans="1:11" x14ac:dyDescent="0.2">
      <c r="A31" t="s">
        <v>0</v>
      </c>
      <c r="B31" s="13">
        <v>24808</v>
      </c>
      <c r="D31" s="13">
        <v>24808</v>
      </c>
      <c r="F31" s="13">
        <v>24808</v>
      </c>
    </row>
    <row r="32" spans="1:11" x14ac:dyDescent="0.2">
      <c r="A32" t="s">
        <v>30</v>
      </c>
      <c r="B32" s="13">
        <v>34542.519999999997</v>
      </c>
      <c r="D32" s="13">
        <v>34542.519999999997</v>
      </c>
      <c r="F32" s="13">
        <v>34542.519999999997</v>
      </c>
    </row>
    <row r="33" spans="1:11" x14ac:dyDescent="0.2">
      <c r="A33" t="s">
        <v>31</v>
      </c>
      <c r="B33" s="13">
        <f>+B29-B30-B31+B32</f>
        <v>8714537.9199999906</v>
      </c>
      <c r="D33" s="13">
        <f>+D29-D30-D31+D32</f>
        <v>17544610.739999969</v>
      </c>
      <c r="F33" s="13">
        <f>+F29-F30-F31+F32</f>
        <v>17544610.739999969</v>
      </c>
      <c r="G33" s="21"/>
      <c r="I33" s="21"/>
      <c r="K33" s="21"/>
    </row>
    <row r="34" spans="1:11" x14ac:dyDescent="0.2">
      <c r="A34" t="s">
        <v>25</v>
      </c>
      <c r="B34" s="13">
        <v>4792995.855999995</v>
      </c>
      <c r="D34" s="13">
        <v>9649535.9069999829</v>
      </c>
      <c r="F34" s="13">
        <v>9649535.9069999829</v>
      </c>
    </row>
    <row r="35" spans="1:11" x14ac:dyDescent="0.2">
      <c r="A35" t="s">
        <v>32</v>
      </c>
      <c r="B35" s="13">
        <v>3921542.0639999961</v>
      </c>
      <c r="D35" s="13">
        <v>7895074.8329999857</v>
      </c>
      <c r="F35" s="13">
        <v>7895074.8329999857</v>
      </c>
    </row>
    <row r="36" spans="1:11" x14ac:dyDescent="0.2">
      <c r="A36" t="s">
        <v>5</v>
      </c>
      <c r="B36" s="18">
        <v>3175</v>
      </c>
    </row>
    <row r="39" spans="1:11" x14ac:dyDescent="0.2">
      <c r="A39" s="19" t="s">
        <v>33</v>
      </c>
    </row>
    <row r="40" spans="1:11" x14ac:dyDescent="0.2">
      <c r="A40" s="24" t="s">
        <v>36</v>
      </c>
    </row>
    <row r="41" spans="1:11" x14ac:dyDescent="0.2">
      <c r="A41" s="24" t="s">
        <v>35</v>
      </c>
    </row>
    <row r="42" spans="1:11" ht="26.25" customHeight="1" x14ac:dyDescent="0.2">
      <c r="A42" s="79" t="s">
        <v>40</v>
      </c>
      <c r="B42" s="80"/>
      <c r="C42" s="80"/>
      <c r="D42" s="80"/>
      <c r="E42" s="80"/>
      <c r="F42" s="80"/>
    </row>
    <row r="43" spans="1:11" x14ac:dyDescent="0.2">
      <c r="A43" s="24" t="s">
        <v>34</v>
      </c>
    </row>
  </sheetData>
  <mergeCells count="3">
    <mergeCell ref="A1:F1"/>
    <mergeCell ref="A2:F2"/>
    <mergeCell ref="A42:F42"/>
  </mergeCells>
  <phoneticPr fontId="4" type="noConversion"/>
  <printOptions horizontalCentered="1"/>
  <pageMargins left="0.75" right="0.75" top="1" bottom="1" header="0.5" footer="0.5"/>
  <pageSetup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workbookViewId="0">
      <selection activeCell="D8" sqref="D8"/>
    </sheetView>
  </sheetViews>
  <sheetFormatPr defaultRowHeight="12.75" x14ac:dyDescent="0.2"/>
  <cols>
    <col min="1" max="1" width="22.7109375" bestFit="1" customWidth="1"/>
    <col min="2" max="2" width="15.42578125" bestFit="1" customWidth="1"/>
    <col min="3" max="3" width="2" customWidth="1"/>
    <col min="4" max="4" width="15.42578125" bestFit="1" customWidth="1"/>
    <col min="5" max="5" width="2.28515625" customWidth="1"/>
    <col min="6" max="6" width="15.5703125" bestFit="1" customWidth="1"/>
    <col min="7" max="7" width="15.42578125" style="1" bestFit="1" customWidth="1"/>
    <col min="9" max="9" width="14" bestFit="1" customWidth="1"/>
    <col min="11" max="11" width="14" bestFit="1" customWidth="1"/>
  </cols>
  <sheetData>
    <row r="1" spans="1:11" ht="60.75" customHeight="1" x14ac:dyDescent="0.2">
      <c r="A1" s="75"/>
      <c r="B1" s="75"/>
      <c r="C1" s="75"/>
      <c r="D1" s="75"/>
      <c r="E1" s="75"/>
      <c r="F1" s="75"/>
    </row>
    <row r="2" spans="1:11" ht="26.25" customHeight="1" x14ac:dyDescent="0.25">
      <c r="A2" s="76" t="s">
        <v>22</v>
      </c>
      <c r="B2" s="77"/>
      <c r="C2" s="77"/>
      <c r="D2" s="77"/>
      <c r="E2" s="77"/>
      <c r="F2" s="77"/>
    </row>
    <row r="3" spans="1:11" ht="26.25" customHeight="1" x14ac:dyDescent="0.25">
      <c r="A3" s="14"/>
      <c r="B3" s="15"/>
      <c r="C3" s="15"/>
      <c r="D3" s="17"/>
      <c r="E3" s="17"/>
      <c r="F3" s="17"/>
    </row>
    <row r="4" spans="1:11" x14ac:dyDescent="0.2">
      <c r="B4" s="10"/>
      <c r="C4" s="10"/>
      <c r="D4" s="16" t="s">
        <v>27</v>
      </c>
      <c r="E4" s="10"/>
      <c r="F4" s="16" t="s">
        <v>28</v>
      </c>
    </row>
    <row r="5" spans="1:11" x14ac:dyDescent="0.2">
      <c r="A5" s="9"/>
      <c r="B5" s="20" t="s">
        <v>42</v>
      </c>
      <c r="C5" s="9"/>
      <c r="D5" s="11" t="s">
        <v>11</v>
      </c>
      <c r="F5" s="11" t="s">
        <v>8</v>
      </c>
      <c r="G5" s="2"/>
    </row>
    <row r="7" spans="1:11" x14ac:dyDescent="0.2">
      <c r="A7" s="8" t="s">
        <v>3</v>
      </c>
      <c r="B7" s="8"/>
      <c r="C7" s="8"/>
    </row>
    <row r="8" spans="1:11" x14ac:dyDescent="0.2">
      <c r="A8" t="s">
        <v>1</v>
      </c>
      <c r="B8" s="13">
        <v>30839058.220000003</v>
      </c>
      <c r="D8" s="13">
        <v>97809711.100000024</v>
      </c>
      <c r="E8" s="13"/>
      <c r="F8" s="13">
        <v>97809711.100000024</v>
      </c>
    </row>
    <row r="9" spans="1:11" x14ac:dyDescent="0.2">
      <c r="A9" t="s">
        <v>2</v>
      </c>
      <c r="B9" s="13">
        <v>27967135.079999998</v>
      </c>
      <c r="D9" s="13">
        <v>88145097.189999998</v>
      </c>
      <c r="E9" s="13"/>
      <c r="F9" s="13">
        <v>88145097.189999998</v>
      </c>
    </row>
    <row r="10" spans="1:11" x14ac:dyDescent="0.2">
      <c r="A10" t="s">
        <v>0</v>
      </c>
      <c r="B10" s="13">
        <v>0</v>
      </c>
      <c r="D10" s="13">
        <v>6410</v>
      </c>
      <c r="F10" s="13">
        <v>6410</v>
      </c>
    </row>
    <row r="11" spans="1:11" x14ac:dyDescent="0.2">
      <c r="A11" t="s">
        <v>30</v>
      </c>
      <c r="B11" s="13">
        <v>164609.51</v>
      </c>
      <c r="D11" s="13">
        <v>199152.03</v>
      </c>
      <c r="F11" s="13">
        <v>199152.03</v>
      </c>
    </row>
    <row r="12" spans="1:11" x14ac:dyDescent="0.2">
      <c r="A12" t="s">
        <v>31</v>
      </c>
      <c r="B12" s="13">
        <v>3036532.65</v>
      </c>
      <c r="D12" s="13">
        <v>9857355.9400000256</v>
      </c>
      <c r="F12" s="13">
        <v>9857355.9400000256</v>
      </c>
      <c r="G12" s="21"/>
      <c r="I12" s="21"/>
      <c r="K12" s="21"/>
    </row>
    <row r="13" spans="1:11" x14ac:dyDescent="0.2">
      <c r="A13" t="s">
        <v>25</v>
      </c>
      <c r="B13" s="13">
        <v>1670092.9575000023</v>
      </c>
      <c r="D13" s="13">
        <v>5421545.7670000149</v>
      </c>
      <c r="F13" s="13">
        <v>5421545.7670000149</v>
      </c>
    </row>
    <row r="14" spans="1:11" x14ac:dyDescent="0.2">
      <c r="A14" t="s">
        <v>32</v>
      </c>
      <c r="B14" s="13">
        <v>1366439.692500002</v>
      </c>
      <c r="D14" s="13">
        <v>4435810.1730000116</v>
      </c>
      <c r="F14" s="13">
        <v>4435810.1730000116</v>
      </c>
    </row>
    <row r="15" spans="1:11" x14ac:dyDescent="0.2">
      <c r="A15" t="s">
        <v>5</v>
      </c>
      <c r="B15" s="18">
        <v>1099</v>
      </c>
    </row>
    <row r="18" spans="1:11" x14ac:dyDescent="0.2">
      <c r="A18" s="8" t="s">
        <v>4</v>
      </c>
      <c r="B18" s="8"/>
      <c r="C18" s="8"/>
    </row>
    <row r="19" spans="1:11" x14ac:dyDescent="0.2">
      <c r="A19" t="s">
        <v>1</v>
      </c>
      <c r="B19" s="13">
        <v>61625664.32</v>
      </c>
      <c r="C19" s="13"/>
      <c r="D19" s="13">
        <v>182256909.81999996</v>
      </c>
      <c r="E19" s="13"/>
      <c r="F19" s="13">
        <v>182256909.81999996</v>
      </c>
    </row>
    <row r="20" spans="1:11" x14ac:dyDescent="0.2">
      <c r="A20" t="s">
        <v>2</v>
      </c>
      <c r="B20" s="13">
        <v>56200761.839999996</v>
      </c>
      <c r="C20" s="13"/>
      <c r="D20" s="13">
        <v>166089821.88999999</v>
      </c>
      <c r="E20" s="13"/>
      <c r="F20" s="13">
        <v>166089821.88999999</v>
      </c>
    </row>
    <row r="21" spans="1:11" x14ac:dyDescent="0.2">
      <c r="A21" t="s">
        <v>0</v>
      </c>
      <c r="B21" s="13">
        <v>63731</v>
      </c>
      <c r="C21" s="13"/>
      <c r="D21" s="13">
        <v>82129</v>
      </c>
      <c r="E21" s="13"/>
      <c r="F21" s="13">
        <v>82129</v>
      </c>
    </row>
    <row r="22" spans="1:11" x14ac:dyDescent="0.2">
      <c r="A22" t="s">
        <v>31</v>
      </c>
      <c r="B22" s="13">
        <v>5361171.4800000004</v>
      </c>
      <c r="D22" s="13">
        <v>16084958.929999977</v>
      </c>
      <c r="E22" s="13"/>
      <c r="F22" s="13">
        <v>16084958.929999977</v>
      </c>
      <c r="G22" s="21"/>
      <c r="I22" s="21"/>
      <c r="K22" s="21"/>
    </row>
    <row r="23" spans="1:11" x14ac:dyDescent="0.2">
      <c r="A23" t="s">
        <v>25</v>
      </c>
      <c r="B23" s="13">
        <v>2948644.3140000026</v>
      </c>
      <c r="D23" s="13">
        <v>8846727.4114999883</v>
      </c>
      <c r="E23" s="13"/>
      <c r="F23" s="13">
        <v>8846727.4114999883</v>
      </c>
    </row>
    <row r="24" spans="1:11" x14ac:dyDescent="0.2">
      <c r="A24" t="s">
        <v>32</v>
      </c>
      <c r="B24" s="13">
        <v>2412527.1660000021</v>
      </c>
      <c r="D24" s="13">
        <v>7238231.51849999</v>
      </c>
      <c r="E24" s="13"/>
      <c r="F24" s="13">
        <v>7238231.51849999</v>
      </c>
    </row>
    <row r="25" spans="1:11" x14ac:dyDescent="0.2">
      <c r="A25" t="s">
        <v>5</v>
      </c>
      <c r="B25" s="18">
        <v>2076</v>
      </c>
      <c r="C25" s="13"/>
      <c r="D25" s="13"/>
      <c r="E25" s="13"/>
      <c r="F25" s="13"/>
    </row>
    <row r="27" spans="1:11" x14ac:dyDescent="0.2">
      <c r="B27" s="13"/>
    </row>
    <row r="28" spans="1:11" x14ac:dyDescent="0.2">
      <c r="A28" s="25" t="s">
        <v>41</v>
      </c>
      <c r="B28" s="13"/>
    </row>
    <row r="29" spans="1:11" x14ac:dyDescent="0.2">
      <c r="A29" t="s">
        <v>1</v>
      </c>
      <c r="B29" s="13">
        <v>2720685.82</v>
      </c>
      <c r="C29" s="13"/>
      <c r="D29" s="13">
        <v>2720685.82</v>
      </c>
      <c r="E29" s="13"/>
      <c r="F29" s="13">
        <v>2720685.82</v>
      </c>
    </row>
    <row r="30" spans="1:11" x14ac:dyDescent="0.2">
      <c r="A30" t="s">
        <v>2</v>
      </c>
      <c r="B30" s="13">
        <v>2468844.4900000002</v>
      </c>
      <c r="C30" s="13"/>
      <c r="D30" s="13">
        <v>2468844.4900000002</v>
      </c>
      <c r="E30" s="13"/>
      <c r="F30" s="13">
        <v>2468844.4900000002</v>
      </c>
    </row>
    <row r="31" spans="1:11" x14ac:dyDescent="0.2">
      <c r="A31" t="s">
        <v>0</v>
      </c>
      <c r="B31" s="13">
        <v>260</v>
      </c>
      <c r="C31" s="13"/>
      <c r="D31" s="13">
        <v>260</v>
      </c>
      <c r="E31" s="13"/>
      <c r="F31" s="13">
        <v>260</v>
      </c>
    </row>
    <row r="32" spans="1:11" x14ac:dyDescent="0.2">
      <c r="A32" t="s">
        <v>31</v>
      </c>
      <c r="B32" s="13">
        <v>251581.33</v>
      </c>
      <c r="D32" s="13">
        <v>251581.33</v>
      </c>
      <c r="E32" s="13"/>
      <c r="F32" s="13">
        <v>251581.33</v>
      </c>
    </row>
    <row r="33" spans="1:11" x14ac:dyDescent="0.2">
      <c r="A33" t="s">
        <v>25</v>
      </c>
      <c r="B33" s="13">
        <v>138369.73149999979</v>
      </c>
      <c r="D33" s="13">
        <v>138369.73149999979</v>
      </c>
      <c r="E33" s="13"/>
      <c r="F33" s="13">
        <v>138369.73149999979</v>
      </c>
    </row>
    <row r="34" spans="1:11" x14ac:dyDescent="0.2">
      <c r="A34" t="s">
        <v>32</v>
      </c>
      <c r="B34" s="13">
        <v>113211.59849999983</v>
      </c>
      <c r="D34" s="13">
        <v>113211.59849999983</v>
      </c>
      <c r="E34" s="13"/>
      <c r="F34" s="13">
        <v>113211.59849999983</v>
      </c>
    </row>
    <row r="35" spans="1:11" x14ac:dyDescent="0.2">
      <c r="A35" t="s">
        <v>5</v>
      </c>
      <c r="B35" s="18">
        <v>2744</v>
      </c>
      <c r="C35" s="13"/>
      <c r="D35" s="13"/>
      <c r="E35" s="13"/>
      <c r="F35" s="13"/>
    </row>
    <row r="36" spans="1:11" x14ac:dyDescent="0.2">
      <c r="B36" s="13"/>
    </row>
    <row r="37" spans="1:11" x14ac:dyDescent="0.2">
      <c r="B37" s="13"/>
    </row>
    <row r="38" spans="1:11" x14ac:dyDescent="0.2">
      <c r="A38" s="8" t="s">
        <v>6</v>
      </c>
      <c r="B38" s="13"/>
      <c r="C38" s="8"/>
    </row>
    <row r="39" spans="1:11" x14ac:dyDescent="0.2">
      <c r="A39" t="s">
        <v>1</v>
      </c>
      <c r="B39" s="13">
        <v>95185408.359999999</v>
      </c>
      <c r="D39" s="13">
        <v>282787306.74000001</v>
      </c>
      <c r="F39" s="13">
        <v>282787306.74000001</v>
      </c>
      <c r="G39" s="22"/>
    </row>
    <row r="40" spans="1:11" x14ac:dyDescent="0.2">
      <c r="A40" t="s">
        <v>2</v>
      </c>
      <c r="B40" s="13">
        <v>86636741.409999996</v>
      </c>
      <c r="D40" s="13">
        <v>256703763.56999999</v>
      </c>
      <c r="F40" s="13">
        <v>256703763.56999999</v>
      </c>
      <c r="G40" s="22"/>
    </row>
    <row r="41" spans="1:11" x14ac:dyDescent="0.2">
      <c r="A41" t="s">
        <v>0</v>
      </c>
      <c r="B41" s="13">
        <v>63991</v>
      </c>
      <c r="D41" s="13">
        <v>88799</v>
      </c>
      <c r="F41" s="13">
        <v>88799</v>
      </c>
      <c r="G41" s="22"/>
    </row>
    <row r="42" spans="1:11" x14ac:dyDescent="0.2">
      <c r="A42" t="s">
        <v>30</v>
      </c>
      <c r="B42" s="13">
        <v>164609.51</v>
      </c>
      <c r="D42" s="13">
        <v>199152.03</v>
      </c>
      <c r="F42" s="13">
        <v>199152.03</v>
      </c>
      <c r="G42" s="22"/>
    </row>
    <row r="43" spans="1:11" x14ac:dyDescent="0.2">
      <c r="A43" t="s">
        <v>31</v>
      </c>
      <c r="B43" s="13">
        <v>8649285.4600000046</v>
      </c>
      <c r="D43" s="13">
        <v>26193896.200000003</v>
      </c>
      <c r="F43" s="13">
        <v>26193896.200000003</v>
      </c>
      <c r="G43" s="21"/>
      <c r="I43" s="21"/>
      <c r="K43" s="21"/>
    </row>
    <row r="44" spans="1:11" x14ac:dyDescent="0.2">
      <c r="A44" t="s">
        <v>25</v>
      </c>
      <c r="B44" s="13">
        <v>4757107.0030000033</v>
      </c>
      <c r="D44" s="13">
        <v>14406642.910000002</v>
      </c>
      <c r="F44" s="13">
        <v>14406642.910000002</v>
      </c>
    </row>
    <row r="45" spans="1:11" x14ac:dyDescent="0.2">
      <c r="A45" t="s">
        <v>32</v>
      </c>
      <c r="B45" s="13">
        <v>3892178.4570000023</v>
      </c>
      <c r="D45" s="13">
        <v>11787253.290000001</v>
      </c>
      <c r="F45" s="13">
        <v>11787253.290000001</v>
      </c>
    </row>
    <row r="46" spans="1:11" x14ac:dyDescent="0.2">
      <c r="A46" t="s">
        <v>5</v>
      </c>
      <c r="B46" s="18">
        <v>5919</v>
      </c>
    </row>
    <row r="49" spans="1:6" x14ac:dyDescent="0.2">
      <c r="A49" s="19" t="s">
        <v>33</v>
      </c>
    </row>
    <row r="50" spans="1:6" x14ac:dyDescent="0.2">
      <c r="A50" s="24" t="s">
        <v>36</v>
      </c>
    </row>
    <row r="51" spans="1:6" x14ac:dyDescent="0.2">
      <c r="A51" s="24" t="s">
        <v>35</v>
      </c>
    </row>
    <row r="52" spans="1:6" ht="26.25" customHeight="1" x14ac:dyDescent="0.2">
      <c r="A52" s="79" t="s">
        <v>40</v>
      </c>
      <c r="B52" s="80"/>
      <c r="C52" s="80"/>
      <c r="D52" s="80"/>
      <c r="E52" s="80"/>
      <c r="F52" s="80"/>
    </row>
    <row r="53" spans="1:6" x14ac:dyDescent="0.2">
      <c r="A53" s="24" t="s">
        <v>34</v>
      </c>
    </row>
    <row r="54" spans="1:6" ht="26.25" customHeight="1" x14ac:dyDescent="0.2">
      <c r="A54" s="81" t="s">
        <v>43</v>
      </c>
      <c r="B54" s="81"/>
      <c r="C54" s="81"/>
      <c r="D54" s="81"/>
      <c r="E54" s="81"/>
      <c r="F54" s="81"/>
    </row>
  </sheetData>
  <mergeCells count="4">
    <mergeCell ref="A1:F1"/>
    <mergeCell ref="A2:F2"/>
    <mergeCell ref="A52:F52"/>
    <mergeCell ref="A54:F54"/>
  </mergeCells>
  <phoneticPr fontId="4" type="noConversion"/>
  <printOptions horizontalCentered="1"/>
  <pageMargins left="0.75" right="0.75" top="1" bottom="1" header="0.5" footer="0.5"/>
  <pageSetup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workbookViewId="0">
      <selection sqref="A1:F1"/>
    </sheetView>
  </sheetViews>
  <sheetFormatPr defaultRowHeight="12.75" x14ac:dyDescent="0.2"/>
  <cols>
    <col min="1" max="1" width="24" customWidth="1"/>
    <col min="2" max="2" width="15.42578125" bestFit="1" customWidth="1"/>
    <col min="3" max="3" width="4" customWidth="1"/>
    <col min="4" max="4" width="15.42578125" bestFit="1" customWidth="1"/>
    <col min="5" max="5" width="3.7109375" customWidth="1"/>
    <col min="6" max="6" width="15.42578125" bestFit="1" customWidth="1"/>
  </cols>
  <sheetData>
    <row r="1" spans="1:6" ht="60.75" customHeight="1" x14ac:dyDescent="0.2">
      <c r="A1" s="75"/>
      <c r="B1" s="75"/>
      <c r="C1" s="75"/>
      <c r="D1" s="75"/>
      <c r="E1" s="75"/>
      <c r="F1" s="75"/>
    </row>
    <row r="2" spans="1:6" ht="18" x14ac:dyDescent="0.25">
      <c r="A2" s="76" t="s">
        <v>22</v>
      </c>
      <c r="B2" s="77"/>
      <c r="C2" s="77"/>
      <c r="D2" s="77"/>
      <c r="E2" s="77"/>
      <c r="F2" s="77"/>
    </row>
    <row r="3" spans="1:6" ht="18" x14ac:dyDescent="0.25">
      <c r="A3" s="14"/>
      <c r="B3" s="15"/>
      <c r="C3" s="15"/>
      <c r="D3" s="17"/>
      <c r="E3" s="17"/>
      <c r="F3" s="17"/>
    </row>
    <row r="4" spans="1:6" x14ac:dyDescent="0.2">
      <c r="B4" s="10"/>
      <c r="C4" s="10"/>
      <c r="D4" s="16" t="s">
        <v>27</v>
      </c>
      <c r="E4" s="10"/>
      <c r="F4" s="16" t="s">
        <v>28</v>
      </c>
    </row>
    <row r="5" spans="1:6" x14ac:dyDescent="0.2">
      <c r="A5" s="9"/>
      <c r="B5" s="20" t="s">
        <v>44</v>
      </c>
      <c r="C5" s="9"/>
      <c r="D5" s="11" t="s">
        <v>11</v>
      </c>
      <c r="F5" s="11" t="s">
        <v>8</v>
      </c>
    </row>
    <row r="7" spans="1:6" x14ac:dyDescent="0.2">
      <c r="A7" s="8" t="s">
        <v>3</v>
      </c>
      <c r="B7" s="8"/>
      <c r="C7" s="8"/>
    </row>
    <row r="8" spans="1:6" x14ac:dyDescent="0.2">
      <c r="A8" t="s">
        <v>1</v>
      </c>
      <c r="B8" s="13">
        <v>30053805.779999997</v>
      </c>
      <c r="C8" s="13"/>
      <c r="D8" s="13">
        <v>127863516.88000003</v>
      </c>
      <c r="E8" s="13"/>
      <c r="F8" s="13">
        <v>127863516.88000003</v>
      </c>
    </row>
    <row r="9" spans="1:6" x14ac:dyDescent="0.2">
      <c r="A9" t="s">
        <v>2</v>
      </c>
      <c r="B9" s="13">
        <v>27149127.09</v>
      </c>
      <c r="C9" s="13"/>
      <c r="D9" s="13">
        <v>115294224.28</v>
      </c>
      <c r="E9" s="13"/>
      <c r="F9" s="13">
        <v>115294224.28</v>
      </c>
    </row>
    <row r="10" spans="1:6" x14ac:dyDescent="0.2">
      <c r="A10" t="s">
        <v>0</v>
      </c>
      <c r="B10" s="13">
        <v>0</v>
      </c>
      <c r="C10" s="13"/>
      <c r="D10" s="13">
        <v>6410</v>
      </c>
      <c r="E10" s="13"/>
      <c r="F10" s="13">
        <v>6410</v>
      </c>
    </row>
    <row r="11" spans="1:6" x14ac:dyDescent="0.2">
      <c r="A11" t="s">
        <v>30</v>
      </c>
      <c r="B11" s="13">
        <v>0</v>
      </c>
      <c r="C11" s="13"/>
      <c r="D11" s="13">
        <v>199152.03</v>
      </c>
      <c r="E11" s="13"/>
      <c r="F11" s="13">
        <v>199152.03</v>
      </c>
    </row>
    <row r="12" spans="1:6" x14ac:dyDescent="0.2">
      <c r="A12" t="s">
        <v>31</v>
      </c>
      <c r="B12" s="13">
        <v>2904678.69</v>
      </c>
      <c r="C12" s="13"/>
      <c r="D12" s="13">
        <v>12762034.629999999</v>
      </c>
      <c r="E12" s="13"/>
      <c r="F12" s="13">
        <v>12762034.629999999</v>
      </c>
    </row>
    <row r="13" spans="1:6" x14ac:dyDescent="0.2">
      <c r="A13" t="s">
        <v>25</v>
      </c>
      <c r="B13" s="13">
        <v>1597573.2794999988</v>
      </c>
      <c r="C13" s="13"/>
      <c r="D13" s="13">
        <v>7019119.0465000002</v>
      </c>
      <c r="E13" s="13"/>
      <c r="F13" s="13">
        <v>7019119.0465000002</v>
      </c>
    </row>
    <row r="14" spans="1:6" x14ac:dyDescent="0.2">
      <c r="A14" t="s">
        <v>32</v>
      </c>
      <c r="B14" s="13">
        <v>1307105.4104999991</v>
      </c>
      <c r="C14" s="13"/>
      <c r="D14" s="13">
        <v>5742915.5834999997</v>
      </c>
      <c r="E14" s="13"/>
      <c r="F14" s="13">
        <v>5742915.5834999997</v>
      </c>
    </row>
    <row r="15" spans="1:6" x14ac:dyDescent="0.2">
      <c r="A15" t="s">
        <v>5</v>
      </c>
      <c r="B15" s="26">
        <v>1099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52167107.550000004</v>
      </c>
      <c r="C19" s="13"/>
      <c r="D19" s="13">
        <v>234424017.36999997</v>
      </c>
      <c r="E19" s="13"/>
      <c r="F19" s="13">
        <v>234424017.36999997</v>
      </c>
    </row>
    <row r="20" spans="1:6" x14ac:dyDescent="0.2">
      <c r="A20" t="s">
        <v>2</v>
      </c>
      <c r="B20" s="13">
        <v>47521578.25</v>
      </c>
      <c r="C20" s="13"/>
      <c r="D20" s="13">
        <v>213611400.13999999</v>
      </c>
      <c r="E20" s="13"/>
      <c r="F20" s="13">
        <v>213611400.13999999</v>
      </c>
    </row>
    <row r="21" spans="1:6" x14ac:dyDescent="0.2">
      <c r="A21" t="s">
        <v>0</v>
      </c>
      <c r="B21" s="13">
        <v>41945</v>
      </c>
      <c r="C21" s="13"/>
      <c r="D21" s="13">
        <v>124074</v>
      </c>
      <c r="E21" s="13"/>
      <c r="F21" s="13">
        <v>124074</v>
      </c>
    </row>
    <row r="22" spans="1:6" x14ac:dyDescent="0.2">
      <c r="A22" t="s">
        <v>31</v>
      </c>
      <c r="B22" s="13">
        <v>4603584.3</v>
      </c>
      <c r="C22" s="13"/>
      <c r="D22" s="13">
        <v>20688543.230000004</v>
      </c>
      <c r="E22" s="13"/>
      <c r="F22" s="13">
        <v>20688543.230000004</v>
      </c>
    </row>
    <row r="23" spans="1:6" x14ac:dyDescent="0.2">
      <c r="A23" t="s">
        <v>25</v>
      </c>
      <c r="B23" s="13">
        <v>2531971.3650000026</v>
      </c>
      <c r="C23" s="13"/>
      <c r="D23" s="13">
        <v>11378698.776500003</v>
      </c>
      <c r="E23" s="13"/>
      <c r="F23" s="13">
        <v>11378698.776500003</v>
      </c>
    </row>
    <row r="24" spans="1:6" x14ac:dyDescent="0.2">
      <c r="A24" t="s">
        <v>32</v>
      </c>
      <c r="B24" s="13">
        <v>2071612.9350000022</v>
      </c>
      <c r="C24" s="13"/>
      <c r="D24" s="13">
        <v>9309844.4535000026</v>
      </c>
      <c r="E24" s="13"/>
      <c r="F24" s="13">
        <v>9309844.4535000026</v>
      </c>
    </row>
    <row r="25" spans="1:6" x14ac:dyDescent="0.2">
      <c r="A25" t="s">
        <v>5</v>
      </c>
      <c r="B25" s="26">
        <v>2076</v>
      </c>
      <c r="C25" s="13"/>
      <c r="D25" s="13"/>
      <c r="E25" s="13"/>
      <c r="F25" s="13"/>
    </row>
    <row r="26" spans="1:6" x14ac:dyDescent="0.2">
      <c r="B26" s="13"/>
      <c r="C26" s="13"/>
      <c r="D26" s="13"/>
      <c r="E26" s="13"/>
      <c r="F26" s="13"/>
    </row>
    <row r="27" spans="1:6" x14ac:dyDescent="0.2">
      <c r="B27" s="13"/>
      <c r="C27" s="13"/>
      <c r="D27" s="13"/>
      <c r="E27" s="13"/>
      <c r="F27" s="13"/>
    </row>
    <row r="28" spans="1:6" x14ac:dyDescent="0.2">
      <c r="A28" s="25" t="s">
        <v>41</v>
      </c>
      <c r="B28" s="13"/>
      <c r="C28" s="13"/>
      <c r="D28" s="13"/>
      <c r="E28" s="13"/>
      <c r="F28" s="13"/>
    </row>
    <row r="29" spans="1:6" x14ac:dyDescent="0.2">
      <c r="A29" t="s">
        <v>1</v>
      </c>
      <c r="B29" s="13">
        <v>66394368.910000004</v>
      </c>
      <c r="C29" s="13"/>
      <c r="D29" s="13">
        <v>69115054.729999989</v>
      </c>
      <c r="E29" s="13"/>
      <c r="F29" s="13">
        <v>69115054.729999989</v>
      </c>
    </row>
    <row r="30" spans="1:6" x14ac:dyDescent="0.2">
      <c r="A30" t="s">
        <v>2</v>
      </c>
      <c r="B30" s="13">
        <v>60010214.780000001</v>
      </c>
      <c r="C30" s="13"/>
      <c r="D30" s="13">
        <v>62479059.269999996</v>
      </c>
      <c r="E30" s="13"/>
      <c r="F30" s="13">
        <v>62479059.269999996</v>
      </c>
    </row>
    <row r="31" spans="1:6" x14ac:dyDescent="0.2">
      <c r="A31" t="s">
        <v>0</v>
      </c>
      <c r="B31" s="13">
        <v>330</v>
      </c>
      <c r="C31" s="13"/>
      <c r="D31" s="13">
        <v>590</v>
      </c>
      <c r="E31" s="13"/>
      <c r="F31" s="13">
        <v>590</v>
      </c>
    </row>
    <row r="32" spans="1:6" x14ac:dyDescent="0.2">
      <c r="A32" t="s">
        <v>31</v>
      </c>
      <c r="B32" s="13">
        <v>6383824.1299999999</v>
      </c>
      <c r="C32" s="13"/>
      <c r="D32" s="13">
        <v>6635405.459999999</v>
      </c>
      <c r="E32" s="13"/>
      <c r="F32" s="13">
        <v>6635405.459999999</v>
      </c>
    </row>
    <row r="33" spans="1:6" x14ac:dyDescent="0.2">
      <c r="A33" t="s">
        <v>25</v>
      </c>
      <c r="B33" s="13">
        <v>3511103.2715000003</v>
      </c>
      <c r="C33" s="13"/>
      <c r="D33" s="13">
        <v>3649473.0029999996</v>
      </c>
      <c r="E33" s="13"/>
      <c r="F33" s="13">
        <v>3649473.0029999996</v>
      </c>
    </row>
    <row r="34" spans="1:6" x14ac:dyDescent="0.2">
      <c r="A34" t="s">
        <v>32</v>
      </c>
      <c r="B34" s="13">
        <v>2872720.8585000001</v>
      </c>
      <c r="C34" s="13"/>
      <c r="D34" s="13">
        <v>2985932.4569999995</v>
      </c>
      <c r="E34" s="13"/>
      <c r="F34" s="13">
        <v>2985932.4569999995</v>
      </c>
    </row>
    <row r="35" spans="1:6" x14ac:dyDescent="0.2">
      <c r="A35" t="s">
        <v>5</v>
      </c>
      <c r="B35" s="26">
        <v>2744</v>
      </c>
      <c r="C35" s="13"/>
      <c r="D35" s="13"/>
      <c r="E35" s="13"/>
      <c r="F35" s="13"/>
    </row>
    <row r="36" spans="1:6" x14ac:dyDescent="0.2">
      <c r="B36" s="13"/>
      <c r="C36" s="13"/>
      <c r="D36" s="13"/>
      <c r="E36" s="13"/>
      <c r="F36" s="13"/>
    </row>
    <row r="37" spans="1:6" x14ac:dyDescent="0.2">
      <c r="B37" s="13"/>
      <c r="C37" s="13"/>
      <c r="D37" s="13"/>
      <c r="E37" s="13"/>
      <c r="F37" s="13"/>
    </row>
    <row r="38" spans="1:6" x14ac:dyDescent="0.2">
      <c r="A38" s="8" t="s">
        <v>6</v>
      </c>
      <c r="B38" s="13"/>
      <c r="C38" s="13"/>
      <c r="D38" s="13"/>
      <c r="E38" s="13"/>
      <c r="F38" s="13"/>
    </row>
    <row r="39" spans="1:6" x14ac:dyDescent="0.2">
      <c r="A39" t="s">
        <v>1</v>
      </c>
      <c r="B39" s="13">
        <v>148615282.24000001</v>
      </c>
      <c r="C39" s="13"/>
      <c r="D39" s="13">
        <v>431402588.98000002</v>
      </c>
      <c r="E39" s="13"/>
      <c r="F39" s="13">
        <v>431402588.98000002</v>
      </c>
    </row>
    <row r="40" spans="1:6" x14ac:dyDescent="0.2">
      <c r="A40" t="s">
        <v>2</v>
      </c>
      <c r="B40" s="13">
        <v>134680920.12</v>
      </c>
      <c r="C40" s="13"/>
      <c r="D40" s="13">
        <v>391384683.68999994</v>
      </c>
      <c r="E40" s="13"/>
      <c r="F40" s="13">
        <v>391384683.68999994</v>
      </c>
    </row>
    <row r="41" spans="1:6" x14ac:dyDescent="0.2">
      <c r="A41" t="s">
        <v>0</v>
      </c>
      <c r="B41" s="13">
        <v>42275</v>
      </c>
      <c r="C41" s="13"/>
      <c r="D41" s="13">
        <v>131074</v>
      </c>
      <c r="E41" s="13"/>
      <c r="F41" s="13">
        <v>131074</v>
      </c>
    </row>
    <row r="42" spans="1:6" x14ac:dyDescent="0.2">
      <c r="A42" t="s">
        <v>30</v>
      </c>
      <c r="B42" s="13">
        <v>0</v>
      </c>
      <c r="C42" s="13"/>
      <c r="D42" s="13">
        <v>199152.03</v>
      </c>
      <c r="E42" s="13"/>
      <c r="F42" s="13">
        <v>199152.03</v>
      </c>
    </row>
    <row r="43" spans="1:6" x14ac:dyDescent="0.2">
      <c r="A43" t="s">
        <v>31</v>
      </c>
      <c r="B43" s="13">
        <v>13892087.120000001</v>
      </c>
      <c r="C43" s="13"/>
      <c r="D43" s="13">
        <v>40085983.32</v>
      </c>
      <c r="E43" s="13"/>
      <c r="F43" s="13">
        <v>40085983.32</v>
      </c>
    </row>
    <row r="44" spans="1:6" x14ac:dyDescent="0.2">
      <c r="A44" t="s">
        <v>25</v>
      </c>
      <c r="B44" s="13">
        <v>7640647.9160000011</v>
      </c>
      <c r="C44" s="13"/>
      <c r="D44" s="13">
        <v>22047290.826000001</v>
      </c>
      <c r="E44" s="13"/>
      <c r="F44" s="13">
        <v>22047290.826000001</v>
      </c>
    </row>
    <row r="45" spans="1:6" x14ac:dyDescent="0.2">
      <c r="A45" t="s">
        <v>32</v>
      </c>
      <c r="B45" s="13">
        <v>6251439.2040000018</v>
      </c>
      <c r="C45" s="13"/>
      <c r="D45" s="13">
        <v>18038692.494000003</v>
      </c>
      <c r="E45" s="13"/>
      <c r="F45" s="13">
        <v>18038692.494000003</v>
      </c>
    </row>
    <row r="46" spans="1:6" x14ac:dyDescent="0.2">
      <c r="A46" t="s">
        <v>5</v>
      </c>
      <c r="B46" s="26">
        <v>5919</v>
      </c>
    </row>
    <row r="49" spans="1:6" x14ac:dyDescent="0.2">
      <c r="A49" s="19" t="s">
        <v>33</v>
      </c>
    </row>
    <row r="50" spans="1:6" x14ac:dyDescent="0.2">
      <c r="A50" s="24" t="s">
        <v>36</v>
      </c>
    </row>
    <row r="51" spans="1:6" x14ac:dyDescent="0.2">
      <c r="A51" s="24" t="s">
        <v>35</v>
      </c>
    </row>
    <row r="52" spans="1:6" x14ac:dyDescent="0.2">
      <c r="A52" s="79" t="s">
        <v>40</v>
      </c>
      <c r="B52" s="80"/>
      <c r="C52" s="80"/>
      <c r="D52" s="80"/>
      <c r="E52" s="80"/>
      <c r="F52" s="80"/>
    </row>
    <row r="53" spans="1:6" x14ac:dyDescent="0.2">
      <c r="A53" s="24" t="s">
        <v>34</v>
      </c>
    </row>
  </sheetData>
  <mergeCells count="3">
    <mergeCell ref="A1:F1"/>
    <mergeCell ref="A2:F2"/>
    <mergeCell ref="A52:F52"/>
  </mergeCells>
  <phoneticPr fontId="4" type="noConversion"/>
  <pageMargins left="0.75" right="0.75" top="1" bottom="1" header="0.5" footer="0.5"/>
  <pageSetup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workbookViewId="0">
      <selection activeCell="A6" sqref="A6"/>
    </sheetView>
  </sheetViews>
  <sheetFormatPr defaultRowHeight="12.75" x14ac:dyDescent="0.2"/>
  <cols>
    <col min="1" max="1" width="24" customWidth="1"/>
    <col min="2" max="2" width="15.42578125" bestFit="1" customWidth="1"/>
    <col min="3" max="3" width="2" customWidth="1"/>
    <col min="4" max="4" width="15.42578125" bestFit="1" customWidth="1"/>
    <col min="5" max="5" width="2" customWidth="1"/>
    <col min="6" max="6" width="15" bestFit="1" customWidth="1"/>
    <col min="7" max="7" width="2" customWidth="1"/>
    <col min="8" max="8" width="15.42578125" bestFit="1" customWidth="1"/>
  </cols>
  <sheetData>
    <row r="1" spans="1:8" ht="60.75" customHeight="1" x14ac:dyDescent="0.2">
      <c r="A1" s="75"/>
      <c r="B1" s="75"/>
      <c r="C1" s="75"/>
      <c r="D1" s="75"/>
      <c r="E1" s="75"/>
      <c r="F1" s="75"/>
      <c r="G1" s="75"/>
      <c r="H1" s="75"/>
    </row>
    <row r="2" spans="1:8" ht="18" x14ac:dyDescent="0.25">
      <c r="A2" s="76" t="s">
        <v>22</v>
      </c>
      <c r="B2" s="77"/>
      <c r="C2" s="77"/>
      <c r="D2" s="77"/>
      <c r="E2" s="77"/>
      <c r="F2" s="77"/>
      <c r="G2" s="77"/>
      <c r="H2" s="77"/>
    </row>
    <row r="3" spans="1:8" ht="18" x14ac:dyDescent="0.25">
      <c r="A3" s="14"/>
      <c r="B3" s="15"/>
      <c r="C3" s="15"/>
      <c r="D3" s="17"/>
      <c r="E3" s="17"/>
      <c r="F3" s="17"/>
      <c r="G3" s="17"/>
      <c r="H3" s="17"/>
    </row>
    <row r="4" spans="1:8" x14ac:dyDescent="0.2">
      <c r="B4" s="10"/>
      <c r="C4" s="10"/>
      <c r="D4" s="16" t="s">
        <v>27</v>
      </c>
      <c r="E4" s="10"/>
      <c r="F4" s="16" t="s">
        <v>46</v>
      </c>
      <c r="G4" s="10"/>
      <c r="H4" s="16" t="s">
        <v>28</v>
      </c>
    </row>
    <row r="5" spans="1:8" x14ac:dyDescent="0.2">
      <c r="A5" s="9"/>
      <c r="B5" s="20" t="s">
        <v>45</v>
      </c>
      <c r="C5" s="9"/>
      <c r="D5" s="11" t="s">
        <v>11</v>
      </c>
      <c r="F5" s="27" t="s">
        <v>11</v>
      </c>
      <c r="H5" s="11" t="s">
        <v>8</v>
      </c>
    </row>
    <row r="7" spans="1:8" x14ac:dyDescent="0.2">
      <c r="A7" s="8" t="s">
        <v>3</v>
      </c>
      <c r="B7" s="8"/>
      <c r="C7" s="8"/>
    </row>
    <row r="8" spans="1:8" x14ac:dyDescent="0.2">
      <c r="A8" t="s">
        <v>1</v>
      </c>
      <c r="B8" s="13">
        <v>30840401.82</v>
      </c>
      <c r="C8" s="13"/>
      <c r="D8" s="13">
        <v>137548521.99000004</v>
      </c>
      <c r="E8" s="13"/>
      <c r="F8" s="13">
        <v>21155396.710000001</v>
      </c>
      <c r="G8" s="13"/>
      <c r="H8" s="13">
        <v>158703918.70000005</v>
      </c>
    </row>
    <row r="9" spans="1:8" x14ac:dyDescent="0.2">
      <c r="A9" t="s">
        <v>2</v>
      </c>
      <c r="B9" s="13">
        <v>27844109.25</v>
      </c>
      <c r="C9" s="13"/>
      <c r="D9" s="13">
        <v>123967222.80000001</v>
      </c>
      <c r="E9" s="13"/>
      <c r="F9" s="13">
        <v>19171110.73</v>
      </c>
      <c r="G9" s="13"/>
      <c r="H9" s="13">
        <v>143138333.53</v>
      </c>
    </row>
    <row r="10" spans="1:8" x14ac:dyDescent="0.2">
      <c r="A10" t="s">
        <v>0</v>
      </c>
      <c r="B10" s="13">
        <v>0</v>
      </c>
      <c r="C10" s="13"/>
      <c r="D10" s="13">
        <v>6410</v>
      </c>
      <c r="E10" s="13"/>
      <c r="F10" s="13">
        <v>0</v>
      </c>
      <c r="G10" s="13"/>
      <c r="H10" s="13">
        <v>6410</v>
      </c>
    </row>
    <row r="11" spans="1:8" x14ac:dyDescent="0.2">
      <c r="A11" t="s">
        <v>30</v>
      </c>
      <c r="B11" s="13">
        <v>0</v>
      </c>
      <c r="C11" s="13"/>
      <c r="D11" s="13">
        <v>199152.03</v>
      </c>
      <c r="E11" s="13"/>
      <c r="F11" s="13">
        <v>0</v>
      </c>
      <c r="G11" s="13"/>
      <c r="H11" s="13">
        <v>199152.03</v>
      </c>
    </row>
    <row r="12" spans="1:8" x14ac:dyDescent="0.2">
      <c r="A12" t="s">
        <v>31</v>
      </c>
      <c r="B12" s="13">
        <v>2996292.57</v>
      </c>
      <c r="C12" s="13"/>
      <c r="D12" s="13">
        <v>13774041.220000001</v>
      </c>
      <c r="E12" s="13"/>
      <c r="F12" s="13">
        <v>1984285.98</v>
      </c>
      <c r="G12" s="13"/>
      <c r="H12" s="13">
        <v>15758327.199999999</v>
      </c>
    </row>
    <row r="13" spans="1:8" x14ac:dyDescent="0.2">
      <c r="A13" t="s">
        <v>25</v>
      </c>
      <c r="B13" s="13">
        <v>1647960.9135</v>
      </c>
      <c r="C13" s="13"/>
      <c r="D13" s="13">
        <v>7575722.671000001</v>
      </c>
      <c r="E13" s="13"/>
      <c r="F13" s="13">
        <v>1091357.2890000001</v>
      </c>
      <c r="G13" s="13"/>
      <c r="H13" s="13">
        <v>8667079.9600000009</v>
      </c>
    </row>
    <row r="14" spans="1:8" x14ac:dyDescent="0.2">
      <c r="A14" t="s">
        <v>32</v>
      </c>
      <c r="B14" s="13">
        <v>1348331.6565</v>
      </c>
      <c r="C14" s="13"/>
      <c r="D14" s="13">
        <v>6198318.5490000006</v>
      </c>
      <c r="E14" s="13"/>
      <c r="F14" s="13">
        <v>892928.69099999999</v>
      </c>
      <c r="G14" s="13"/>
      <c r="H14" s="13">
        <v>7091247.2400000002</v>
      </c>
    </row>
    <row r="15" spans="1:8" x14ac:dyDescent="0.2">
      <c r="A15" t="s">
        <v>5</v>
      </c>
      <c r="B15" s="28">
        <v>1099</v>
      </c>
      <c r="C15" s="13"/>
      <c r="D15" s="13"/>
      <c r="E15" s="13"/>
      <c r="F15" s="13"/>
      <c r="G15" s="13"/>
      <c r="H15" s="13"/>
    </row>
    <row r="16" spans="1:8" x14ac:dyDescent="0.2">
      <c r="B16" s="13"/>
      <c r="C16" s="13"/>
      <c r="D16" s="13"/>
      <c r="E16" s="13"/>
      <c r="F16" s="13"/>
      <c r="G16" s="13"/>
      <c r="H16" s="13"/>
    </row>
    <row r="17" spans="1:8" x14ac:dyDescent="0.2">
      <c r="B17" s="13"/>
      <c r="C17" s="13"/>
      <c r="D17" s="13"/>
      <c r="E17" s="13"/>
      <c r="F17" s="13"/>
      <c r="G17" s="13"/>
      <c r="H17" s="13"/>
    </row>
    <row r="18" spans="1:8" x14ac:dyDescent="0.2">
      <c r="A18" s="8" t="s">
        <v>4</v>
      </c>
      <c r="B18" s="13"/>
      <c r="C18" s="13"/>
      <c r="D18" s="13"/>
      <c r="E18" s="13"/>
      <c r="F18" s="13"/>
      <c r="G18" s="13"/>
      <c r="H18" s="13"/>
    </row>
    <row r="19" spans="1:8" x14ac:dyDescent="0.2">
      <c r="A19" t="s">
        <v>1</v>
      </c>
      <c r="B19" s="13">
        <v>57376920.469999999</v>
      </c>
      <c r="C19" s="13"/>
      <c r="D19" s="13">
        <v>252485336.73999998</v>
      </c>
      <c r="E19" s="13"/>
      <c r="F19" s="13">
        <v>39315601.100000001</v>
      </c>
      <c r="G19" s="13"/>
      <c r="H19" s="13">
        <v>291800937.83999997</v>
      </c>
    </row>
    <row r="20" spans="1:8" x14ac:dyDescent="0.2">
      <c r="A20" t="s">
        <v>2</v>
      </c>
      <c r="B20" s="13">
        <v>52471913.329999998</v>
      </c>
      <c r="C20" s="13"/>
      <c r="D20" s="13">
        <v>230131304.66</v>
      </c>
      <c r="E20" s="13"/>
      <c r="F20" s="13">
        <v>35952008.810000002</v>
      </c>
      <c r="G20" s="13"/>
      <c r="H20" s="13">
        <v>266083313.47</v>
      </c>
    </row>
    <row r="21" spans="1:8" x14ac:dyDescent="0.2">
      <c r="A21" t="s">
        <v>0</v>
      </c>
      <c r="B21" s="13">
        <v>88706.55</v>
      </c>
      <c r="C21" s="13"/>
      <c r="D21" s="13">
        <v>138173</v>
      </c>
      <c r="E21" s="13"/>
      <c r="F21" s="13">
        <v>74607.55</v>
      </c>
      <c r="G21" s="13"/>
      <c r="H21" s="13">
        <v>212780.55</v>
      </c>
    </row>
    <row r="22" spans="1:8" x14ac:dyDescent="0.2">
      <c r="A22" t="s">
        <v>31</v>
      </c>
      <c r="B22" s="13">
        <v>4816300.59</v>
      </c>
      <c r="C22" s="13"/>
      <c r="D22" s="13">
        <v>22215859.080000006</v>
      </c>
      <c r="E22" s="13"/>
      <c r="F22" s="13">
        <v>3288984.74</v>
      </c>
      <c r="G22" s="13"/>
      <c r="H22" s="13">
        <v>25504843.820000008</v>
      </c>
    </row>
    <row r="23" spans="1:8" x14ac:dyDescent="0.2">
      <c r="A23" t="s">
        <v>25</v>
      </c>
      <c r="B23" s="13">
        <v>2648965.3245000001</v>
      </c>
      <c r="C23" s="13"/>
      <c r="D23" s="13">
        <v>12218722.494000005</v>
      </c>
      <c r="E23" s="13"/>
      <c r="F23" s="13">
        <v>1808941.6070000003</v>
      </c>
      <c r="G23" s="13"/>
      <c r="H23" s="13">
        <v>14027664.101000005</v>
      </c>
    </row>
    <row r="24" spans="1:8" x14ac:dyDescent="0.2">
      <c r="A24" t="s">
        <v>32</v>
      </c>
      <c r="B24" s="13">
        <v>2167335.2655000002</v>
      </c>
      <c r="C24" s="13"/>
      <c r="D24" s="13">
        <v>9997136.5860000029</v>
      </c>
      <c r="E24" s="13"/>
      <c r="F24" s="13">
        <v>1480043.1330000001</v>
      </c>
      <c r="G24" s="13"/>
      <c r="H24" s="13">
        <v>11477179.719000004</v>
      </c>
    </row>
    <row r="25" spans="1:8" x14ac:dyDescent="0.2">
      <c r="A25" t="s">
        <v>5</v>
      </c>
      <c r="B25" s="28">
        <v>2076</v>
      </c>
      <c r="C25" s="13"/>
      <c r="D25" s="13"/>
      <c r="E25" s="13"/>
      <c r="F25" s="13"/>
      <c r="G25" s="13"/>
      <c r="H25" s="13"/>
    </row>
    <row r="26" spans="1:8" x14ac:dyDescent="0.2">
      <c r="B26" s="13"/>
      <c r="C26" s="13"/>
      <c r="D26" s="13"/>
      <c r="E26" s="13"/>
      <c r="F26" s="13"/>
      <c r="G26" s="13"/>
      <c r="H26" s="13"/>
    </row>
    <row r="27" spans="1:8" x14ac:dyDescent="0.2">
      <c r="B27" s="13"/>
      <c r="C27" s="13"/>
      <c r="D27" s="13"/>
      <c r="E27" s="13"/>
      <c r="F27" s="13"/>
      <c r="G27" s="13"/>
      <c r="H27" s="13"/>
    </row>
    <row r="28" spans="1:8" x14ac:dyDescent="0.2">
      <c r="A28" s="25" t="s">
        <v>41</v>
      </c>
      <c r="B28" s="13"/>
      <c r="C28" s="13"/>
      <c r="D28" s="13"/>
      <c r="E28" s="13"/>
      <c r="F28" s="13"/>
      <c r="G28" s="13"/>
      <c r="H28" s="13"/>
    </row>
    <row r="29" spans="1:8" x14ac:dyDescent="0.2">
      <c r="A29" t="s">
        <v>1</v>
      </c>
      <c r="B29" s="13">
        <v>64182562.520000003</v>
      </c>
      <c r="C29" s="13"/>
      <c r="D29" s="13">
        <v>90472625.069999993</v>
      </c>
      <c r="E29" s="13"/>
      <c r="F29" s="13">
        <v>42824992.180000007</v>
      </c>
      <c r="G29" s="13"/>
      <c r="H29" s="13">
        <v>133297617.25</v>
      </c>
    </row>
    <row r="30" spans="1:8" x14ac:dyDescent="0.2">
      <c r="A30" t="s">
        <v>2</v>
      </c>
      <c r="B30" s="13">
        <v>58146371.159999996</v>
      </c>
      <c r="C30" s="13"/>
      <c r="D30" s="13">
        <v>81883560.190000013</v>
      </c>
      <c r="E30" s="13"/>
      <c r="F30" s="13">
        <v>38741870.239999995</v>
      </c>
      <c r="G30" s="13"/>
      <c r="H30" s="13">
        <v>120625430.43000001</v>
      </c>
    </row>
    <row r="31" spans="1:8" x14ac:dyDescent="0.2">
      <c r="A31" t="s">
        <v>0</v>
      </c>
      <c r="B31" s="13">
        <v>0</v>
      </c>
      <c r="C31" s="13"/>
      <c r="D31" s="13">
        <v>590</v>
      </c>
      <c r="E31" s="13"/>
      <c r="F31" s="13">
        <v>0</v>
      </c>
      <c r="G31" s="13"/>
      <c r="H31" s="13">
        <v>590</v>
      </c>
    </row>
    <row r="32" spans="1:8" x14ac:dyDescent="0.2">
      <c r="A32" t="s">
        <v>31</v>
      </c>
      <c r="B32" s="13">
        <v>6036191.3600000069</v>
      </c>
      <c r="C32" s="13"/>
      <c r="D32" s="13">
        <v>8588474.879999999</v>
      </c>
      <c r="E32" s="13"/>
      <c r="F32" s="13">
        <v>4083121.94</v>
      </c>
      <c r="G32" s="13"/>
      <c r="H32" s="13">
        <v>12671596.82</v>
      </c>
    </row>
    <row r="33" spans="1:8" x14ac:dyDescent="0.2">
      <c r="A33" t="s">
        <v>25</v>
      </c>
      <c r="B33" s="13">
        <v>3319905.2480000039</v>
      </c>
      <c r="C33" s="13"/>
      <c r="D33" s="13">
        <v>4723661.1839999994</v>
      </c>
      <c r="E33" s="13"/>
      <c r="F33" s="13">
        <v>2245717.0670000003</v>
      </c>
      <c r="G33" s="13"/>
      <c r="H33" s="13">
        <v>6969378.2510000011</v>
      </c>
    </row>
    <row r="34" spans="1:8" x14ac:dyDescent="0.2">
      <c r="A34" t="s">
        <v>32</v>
      </c>
      <c r="B34" s="13">
        <v>2716286.112000003</v>
      </c>
      <c r="C34" s="13"/>
      <c r="D34" s="13">
        <v>3864813.6959999995</v>
      </c>
      <c r="E34" s="13"/>
      <c r="F34" s="13">
        <v>1837404.8729999999</v>
      </c>
      <c r="G34" s="13"/>
      <c r="H34" s="13">
        <v>5702218.5690000001</v>
      </c>
    </row>
    <row r="35" spans="1:8" x14ac:dyDescent="0.2">
      <c r="A35" t="s">
        <v>5</v>
      </c>
      <c r="B35" s="28">
        <v>2744</v>
      </c>
      <c r="C35" s="13"/>
      <c r="D35" s="13"/>
      <c r="E35" s="13"/>
      <c r="F35" s="13"/>
      <c r="G35" s="13"/>
      <c r="H35" s="13"/>
    </row>
    <row r="36" spans="1:8" x14ac:dyDescent="0.2">
      <c r="B36" s="13"/>
      <c r="C36" s="13"/>
      <c r="D36" s="13"/>
      <c r="E36" s="13"/>
      <c r="F36" s="13"/>
      <c r="G36" s="13"/>
      <c r="H36" s="13"/>
    </row>
    <row r="37" spans="1:8" x14ac:dyDescent="0.2">
      <c r="B37" s="13"/>
      <c r="C37" s="13"/>
      <c r="D37" s="13"/>
      <c r="E37" s="13"/>
      <c r="F37" s="13"/>
      <c r="G37" s="13"/>
      <c r="H37" s="13"/>
    </row>
    <row r="38" spans="1:8" x14ac:dyDescent="0.2">
      <c r="A38" s="8" t="s">
        <v>6</v>
      </c>
      <c r="B38" s="13"/>
      <c r="C38" s="13"/>
      <c r="D38" s="13"/>
      <c r="E38" s="13"/>
      <c r="F38" s="13"/>
      <c r="G38" s="13"/>
      <c r="H38" s="13"/>
    </row>
    <row r="39" spans="1:8" x14ac:dyDescent="0.2">
      <c r="A39" t="s">
        <v>1</v>
      </c>
      <c r="B39" s="13">
        <v>152399884.81</v>
      </c>
      <c r="C39" s="13"/>
      <c r="D39" s="13">
        <v>480506483.80000001</v>
      </c>
      <c r="E39" s="13"/>
      <c r="F39" s="13">
        <v>103295989.98999999</v>
      </c>
      <c r="G39" s="13"/>
      <c r="H39" s="13">
        <v>583802473.78999996</v>
      </c>
    </row>
    <row r="40" spans="1:8" x14ac:dyDescent="0.2">
      <c r="A40" t="s">
        <v>2</v>
      </c>
      <c r="B40" s="13">
        <v>138462393.74000001</v>
      </c>
      <c r="C40" s="13"/>
      <c r="D40" s="13">
        <v>435982087.64999998</v>
      </c>
      <c r="E40" s="13"/>
      <c r="F40" s="13">
        <v>93864989.780000001</v>
      </c>
      <c r="G40" s="13"/>
      <c r="H40" s="13">
        <v>529847077.42999995</v>
      </c>
    </row>
    <row r="41" spans="1:8" x14ac:dyDescent="0.2">
      <c r="A41" t="s">
        <v>0</v>
      </c>
      <c r="B41" s="13">
        <v>88706.55</v>
      </c>
      <c r="C41" s="13"/>
      <c r="D41" s="13">
        <v>145173</v>
      </c>
      <c r="E41" s="13"/>
      <c r="F41" s="13">
        <v>74607.55</v>
      </c>
      <c r="G41" s="13"/>
      <c r="H41" s="13">
        <v>219780.55</v>
      </c>
    </row>
    <row r="42" spans="1:8" x14ac:dyDescent="0.2">
      <c r="A42" t="s">
        <v>30</v>
      </c>
      <c r="B42" s="13">
        <v>0</v>
      </c>
      <c r="C42" s="13"/>
      <c r="D42" s="13">
        <v>199152.03</v>
      </c>
      <c r="E42" s="13"/>
      <c r="F42" s="13">
        <v>0</v>
      </c>
      <c r="G42" s="13"/>
      <c r="H42" s="13">
        <v>199152.03</v>
      </c>
    </row>
    <row r="43" spans="1:8" x14ac:dyDescent="0.2">
      <c r="A43" t="s">
        <v>31</v>
      </c>
      <c r="B43" s="13">
        <v>13848784.520000007</v>
      </c>
      <c r="C43" s="13"/>
      <c r="D43" s="13">
        <v>44578375.179999992</v>
      </c>
      <c r="E43" s="13"/>
      <c r="F43" s="13">
        <v>9356392.6600000001</v>
      </c>
      <c r="G43" s="13"/>
      <c r="H43" s="13">
        <v>53934767.839999989</v>
      </c>
    </row>
    <row r="44" spans="1:8" x14ac:dyDescent="0.2">
      <c r="A44" t="s">
        <v>25</v>
      </c>
      <c r="B44" s="13">
        <v>7616831.4860000033</v>
      </c>
      <c r="C44" s="13"/>
      <c r="D44" s="13">
        <v>24518106.348999999</v>
      </c>
      <c r="E44" s="13"/>
      <c r="F44" s="13">
        <v>5146015.9630000005</v>
      </c>
      <c r="G44" s="13"/>
      <c r="H44" s="13">
        <v>29664122.311999995</v>
      </c>
    </row>
    <row r="45" spans="1:8" x14ac:dyDescent="0.2">
      <c r="A45" t="s">
        <v>32</v>
      </c>
      <c r="B45" s="13">
        <v>6231953.0340000037</v>
      </c>
      <c r="C45" s="13"/>
      <c r="D45" s="13">
        <v>20060268.830999997</v>
      </c>
      <c r="E45" s="13"/>
      <c r="F45" s="13">
        <v>4210376.6970000006</v>
      </c>
      <c r="G45" s="13"/>
      <c r="H45" s="13">
        <v>24270645.527999997</v>
      </c>
    </row>
    <row r="46" spans="1:8" x14ac:dyDescent="0.2">
      <c r="A46" t="s">
        <v>5</v>
      </c>
      <c r="B46" s="28">
        <v>5919</v>
      </c>
      <c r="C46" s="13"/>
      <c r="D46" s="13"/>
      <c r="E46" s="13"/>
      <c r="F46" s="13"/>
      <c r="G46" s="13"/>
      <c r="H46" s="13"/>
    </row>
    <row r="49" spans="1:8" x14ac:dyDescent="0.2">
      <c r="A49" s="19" t="s">
        <v>33</v>
      </c>
    </row>
    <row r="50" spans="1:8" x14ac:dyDescent="0.2">
      <c r="A50" s="24" t="s">
        <v>36</v>
      </c>
    </row>
    <row r="51" spans="1:8" x14ac:dyDescent="0.2">
      <c r="A51" s="24" t="s">
        <v>35</v>
      </c>
    </row>
    <row r="52" spans="1:8" ht="24" customHeight="1" x14ac:dyDescent="0.2">
      <c r="A52" s="79" t="s">
        <v>40</v>
      </c>
      <c r="B52" s="80"/>
      <c r="C52" s="80"/>
      <c r="D52" s="80"/>
      <c r="E52" s="80"/>
      <c r="F52" s="80"/>
      <c r="G52" s="80"/>
      <c r="H52" s="80"/>
    </row>
    <row r="53" spans="1:8" x14ac:dyDescent="0.2">
      <c r="A53" s="24" t="s">
        <v>34</v>
      </c>
    </row>
  </sheetData>
  <mergeCells count="3">
    <mergeCell ref="A1:H1"/>
    <mergeCell ref="A2:H2"/>
    <mergeCell ref="A52:H52"/>
  </mergeCells>
  <phoneticPr fontId="4" type="noConversion"/>
  <pageMargins left="0.75" right="0.75" top="1" bottom="1" header="0.5" footer="0.5"/>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workbookViewId="0">
      <selection activeCell="A13" sqref="A13"/>
    </sheetView>
  </sheetViews>
  <sheetFormatPr defaultRowHeight="12.75" x14ac:dyDescent="0.2"/>
  <cols>
    <col min="1" max="1" width="24" customWidth="1"/>
    <col min="2" max="2" width="15.42578125" bestFit="1" customWidth="1"/>
    <col min="3" max="3" width="4" customWidth="1"/>
    <col min="4" max="4" width="15.42578125" bestFit="1" customWidth="1"/>
    <col min="5" max="5" width="3.7109375" customWidth="1"/>
    <col min="6" max="6" width="15.42578125" bestFit="1" customWidth="1"/>
  </cols>
  <sheetData>
    <row r="1" spans="1:6" ht="60.75" customHeight="1" x14ac:dyDescent="0.2">
      <c r="A1" s="75"/>
      <c r="B1" s="75"/>
      <c r="C1" s="75"/>
      <c r="D1" s="75"/>
      <c r="E1" s="75"/>
      <c r="F1" s="75"/>
    </row>
    <row r="2" spans="1:6" ht="18" x14ac:dyDescent="0.25">
      <c r="A2" s="76" t="s">
        <v>22</v>
      </c>
      <c r="B2" s="77"/>
      <c r="C2" s="77"/>
      <c r="D2" s="77"/>
      <c r="E2" s="77"/>
      <c r="F2" s="77"/>
    </row>
    <row r="3" spans="1:6" ht="18" x14ac:dyDescent="0.25">
      <c r="A3" s="14"/>
      <c r="B3" s="15"/>
      <c r="C3" s="15"/>
      <c r="D3" s="17"/>
      <c r="E3" s="17"/>
      <c r="F3" s="17"/>
    </row>
    <row r="4" spans="1:6" x14ac:dyDescent="0.2">
      <c r="B4" s="10"/>
      <c r="C4" s="10"/>
      <c r="D4" s="16" t="s">
        <v>46</v>
      </c>
      <c r="E4" s="10"/>
      <c r="F4" s="16" t="s">
        <v>28</v>
      </c>
    </row>
    <row r="5" spans="1:6" x14ac:dyDescent="0.2">
      <c r="A5" s="9"/>
      <c r="B5" s="20" t="s">
        <v>47</v>
      </c>
      <c r="C5" s="9"/>
      <c r="D5" s="11" t="s">
        <v>11</v>
      </c>
      <c r="F5" s="11" t="s">
        <v>8</v>
      </c>
    </row>
    <row r="7" spans="1:6" x14ac:dyDescent="0.2">
      <c r="A7" s="8" t="s">
        <v>3</v>
      </c>
      <c r="B7" s="8"/>
      <c r="C7" s="8"/>
    </row>
    <row r="8" spans="1:6" x14ac:dyDescent="0.2">
      <c r="A8" t="s">
        <v>1</v>
      </c>
      <c r="B8" s="13">
        <v>35040324.609999999</v>
      </c>
      <c r="C8" s="13"/>
      <c r="D8" s="13">
        <v>56195721.32</v>
      </c>
      <c r="E8" s="13"/>
      <c r="F8" s="13">
        <v>193744243.31000003</v>
      </c>
    </row>
    <row r="9" spans="1:6" x14ac:dyDescent="0.2">
      <c r="A9" t="s">
        <v>2</v>
      </c>
      <c r="B9" s="13">
        <v>31595485.82</v>
      </c>
      <c r="C9" s="13"/>
      <c r="D9" s="13">
        <v>50766596.549999997</v>
      </c>
      <c r="E9" s="13"/>
      <c r="F9" s="13">
        <v>174733819.35000002</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3444838.79</v>
      </c>
      <c r="C12" s="13"/>
      <c r="D12" s="13">
        <v>5429124.7699999977</v>
      </c>
      <c r="E12" s="13"/>
      <c r="F12" s="13">
        <v>19203165.989999998</v>
      </c>
    </row>
    <row r="13" spans="1:6" x14ac:dyDescent="0.2">
      <c r="A13" t="s">
        <v>25</v>
      </c>
      <c r="B13" s="13">
        <v>1894661.3345000001</v>
      </c>
      <c r="C13" s="13"/>
      <c r="D13" s="13">
        <v>2986018.6234999988</v>
      </c>
      <c r="E13" s="13"/>
      <c r="F13" s="13">
        <v>10561741.294500001</v>
      </c>
    </row>
    <row r="14" spans="1:6" x14ac:dyDescent="0.2">
      <c r="A14" t="s">
        <v>32</v>
      </c>
      <c r="B14" s="13">
        <v>1550177.4555000002</v>
      </c>
      <c r="C14" s="13"/>
      <c r="D14" s="13">
        <v>2443106.1464999989</v>
      </c>
      <c r="E14" s="13"/>
      <c r="F14" s="13">
        <v>8641424.6954999994</v>
      </c>
    </row>
    <row r="15" spans="1:6" x14ac:dyDescent="0.2">
      <c r="A15" t="s">
        <v>5</v>
      </c>
      <c r="B15" s="26">
        <v>1109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57332241.439999998</v>
      </c>
      <c r="C19" s="13"/>
      <c r="D19" s="13">
        <v>96647842.539999992</v>
      </c>
      <c r="E19" s="13"/>
      <c r="F19" s="13">
        <v>349133179.27999997</v>
      </c>
    </row>
    <row r="20" spans="1:6" x14ac:dyDescent="0.2">
      <c r="A20" t="s">
        <v>2</v>
      </c>
      <c r="B20" s="13">
        <v>52348699.799999997</v>
      </c>
      <c r="C20" s="13"/>
      <c r="D20" s="13">
        <v>88300708.609999985</v>
      </c>
      <c r="E20" s="13"/>
      <c r="F20" s="13">
        <v>318432013.26999998</v>
      </c>
    </row>
    <row r="21" spans="1:6" x14ac:dyDescent="0.2">
      <c r="A21" t="s">
        <v>0</v>
      </c>
      <c r="B21" s="13">
        <v>73792.95</v>
      </c>
      <c r="C21" s="13"/>
      <c r="D21" s="13">
        <v>148400.5</v>
      </c>
      <c r="E21" s="13"/>
      <c r="F21" s="13">
        <v>286573.5</v>
      </c>
    </row>
    <row r="22" spans="1:6" x14ac:dyDescent="0.2">
      <c r="A22" t="s">
        <v>31</v>
      </c>
      <c r="B22" s="13">
        <v>4909748.6900000004</v>
      </c>
      <c r="C22" s="13"/>
      <c r="D22" s="13">
        <v>8198733.4300000006</v>
      </c>
      <c r="E22" s="13"/>
      <c r="F22" s="13">
        <v>30414592.510000005</v>
      </c>
    </row>
    <row r="23" spans="1:6" x14ac:dyDescent="0.2">
      <c r="A23" t="s">
        <v>25</v>
      </c>
      <c r="B23" s="13">
        <v>2700361.7795000006</v>
      </c>
      <c r="C23" s="13"/>
      <c r="D23" s="13">
        <v>4509303.386500001</v>
      </c>
      <c r="E23" s="13"/>
      <c r="F23" s="13">
        <v>16728025.880500004</v>
      </c>
    </row>
    <row r="24" spans="1:6" x14ac:dyDescent="0.2">
      <c r="A24" t="s">
        <v>32</v>
      </c>
      <c r="B24" s="13">
        <v>2209386.9105000002</v>
      </c>
      <c r="C24" s="13"/>
      <c r="D24" s="13">
        <v>3689430.0435000001</v>
      </c>
      <c r="E24" s="13"/>
      <c r="F24" s="13">
        <v>13686566.629500004</v>
      </c>
    </row>
    <row r="25" spans="1:6" x14ac:dyDescent="0.2">
      <c r="A25" t="s">
        <v>5</v>
      </c>
      <c r="B25" s="26">
        <v>2076</v>
      </c>
      <c r="C25" s="13"/>
      <c r="D25" s="13"/>
      <c r="E25" s="13"/>
      <c r="F25" s="13"/>
    </row>
    <row r="26" spans="1:6" x14ac:dyDescent="0.2">
      <c r="B26" s="13"/>
      <c r="C26" s="13"/>
      <c r="D26" s="13"/>
      <c r="E26" s="13"/>
      <c r="F26" s="13"/>
    </row>
    <row r="27" spans="1:6" x14ac:dyDescent="0.2">
      <c r="B27" s="13"/>
      <c r="C27" s="13"/>
      <c r="D27" s="13"/>
      <c r="E27" s="13"/>
      <c r="F27" s="13"/>
    </row>
    <row r="28" spans="1:6" x14ac:dyDescent="0.2">
      <c r="A28" s="25" t="s">
        <v>41</v>
      </c>
      <c r="B28" s="13"/>
      <c r="C28" s="13"/>
      <c r="D28" s="13"/>
      <c r="E28" s="13"/>
      <c r="F28" s="13"/>
    </row>
    <row r="29" spans="1:6" x14ac:dyDescent="0.2">
      <c r="A29" t="s">
        <v>1</v>
      </c>
      <c r="B29" s="13">
        <v>53459698.75</v>
      </c>
      <c r="C29" s="13"/>
      <c r="D29" s="13">
        <v>96284690.930000007</v>
      </c>
      <c r="E29" s="13"/>
      <c r="F29" s="13">
        <v>186757316</v>
      </c>
    </row>
    <row r="30" spans="1:6" x14ac:dyDescent="0.2">
      <c r="A30" t="s">
        <v>2</v>
      </c>
      <c r="B30" s="13">
        <v>48251729.799999997</v>
      </c>
      <c r="C30" s="13"/>
      <c r="D30" s="13">
        <v>86993600.039999992</v>
      </c>
      <c r="E30" s="13"/>
      <c r="F30" s="13">
        <v>168877160.23000002</v>
      </c>
    </row>
    <row r="31" spans="1:6" x14ac:dyDescent="0.2">
      <c r="A31" t="s">
        <v>0</v>
      </c>
      <c r="B31" s="13">
        <v>0</v>
      </c>
      <c r="C31" s="13"/>
      <c r="D31" s="13">
        <v>0</v>
      </c>
      <c r="E31" s="13"/>
      <c r="F31" s="13">
        <v>590</v>
      </c>
    </row>
    <row r="32" spans="1:6" x14ac:dyDescent="0.2">
      <c r="A32" t="s">
        <v>31</v>
      </c>
      <c r="B32" s="13">
        <v>5207968.95</v>
      </c>
      <c r="C32" s="13"/>
      <c r="D32" s="13">
        <v>9291090.8900000006</v>
      </c>
      <c r="E32" s="13"/>
      <c r="F32" s="13">
        <v>17879565.77</v>
      </c>
    </row>
    <row r="33" spans="1:6" x14ac:dyDescent="0.2">
      <c r="A33" t="s">
        <v>25</v>
      </c>
      <c r="B33" s="13">
        <v>2864382.9225000003</v>
      </c>
      <c r="C33" s="13"/>
      <c r="D33" s="13">
        <v>5110099.9895000011</v>
      </c>
      <c r="E33" s="13"/>
      <c r="F33" s="13">
        <v>9833761.1735000014</v>
      </c>
    </row>
    <row r="34" spans="1:6" x14ac:dyDescent="0.2">
      <c r="A34" t="s">
        <v>32</v>
      </c>
      <c r="B34" s="13">
        <v>2343586.0275000003</v>
      </c>
      <c r="C34" s="13"/>
      <c r="D34" s="13">
        <v>4180990.9005000005</v>
      </c>
      <c r="E34" s="13"/>
      <c r="F34" s="13">
        <v>8045804.5965</v>
      </c>
    </row>
    <row r="35" spans="1:6" x14ac:dyDescent="0.2">
      <c r="A35" t="s">
        <v>5</v>
      </c>
      <c r="B35" s="26">
        <v>2744</v>
      </c>
      <c r="C35" s="13"/>
      <c r="D35" s="13"/>
      <c r="E35" s="13"/>
      <c r="F35" s="13"/>
    </row>
    <row r="36" spans="1:6" x14ac:dyDescent="0.2">
      <c r="B36" s="13"/>
      <c r="C36" s="13"/>
      <c r="D36" s="13"/>
      <c r="E36" s="13"/>
      <c r="F36" s="13"/>
    </row>
    <row r="37" spans="1:6" x14ac:dyDescent="0.2">
      <c r="B37" s="13"/>
      <c r="C37" s="13"/>
      <c r="D37" s="13"/>
      <c r="E37" s="13"/>
      <c r="F37" s="13"/>
    </row>
    <row r="38" spans="1:6" x14ac:dyDescent="0.2">
      <c r="A38" s="8" t="s">
        <v>6</v>
      </c>
      <c r="B38" s="13"/>
      <c r="C38" s="13"/>
      <c r="D38" s="13"/>
      <c r="E38" s="13"/>
      <c r="F38" s="13"/>
    </row>
    <row r="39" spans="1:6" x14ac:dyDescent="0.2">
      <c r="A39" t="s">
        <v>1</v>
      </c>
      <c r="B39" s="13">
        <v>145832264.80000001</v>
      </c>
      <c r="C39" s="13"/>
      <c r="D39" s="13">
        <v>249128254.78999996</v>
      </c>
      <c r="E39" s="13"/>
      <c r="F39" s="13">
        <v>729634738.58999991</v>
      </c>
    </row>
    <row r="40" spans="1:6" x14ac:dyDescent="0.2">
      <c r="A40" t="s">
        <v>2</v>
      </c>
      <c r="B40" s="13">
        <v>132195915.41999999</v>
      </c>
      <c r="C40" s="13"/>
      <c r="D40" s="13">
        <v>226060905.20000002</v>
      </c>
      <c r="E40" s="13"/>
      <c r="F40" s="13">
        <v>662042992.85000002</v>
      </c>
    </row>
    <row r="41" spans="1:6" x14ac:dyDescent="0.2">
      <c r="A41" t="s">
        <v>0</v>
      </c>
      <c r="B41" s="13">
        <v>73792.95</v>
      </c>
      <c r="C41" s="13"/>
      <c r="D41" s="13">
        <v>148400.5</v>
      </c>
      <c r="E41" s="13"/>
      <c r="F41" s="13">
        <v>293573.5</v>
      </c>
    </row>
    <row r="42" spans="1:6" x14ac:dyDescent="0.2">
      <c r="A42" t="s">
        <v>30</v>
      </c>
      <c r="B42" s="13">
        <v>0</v>
      </c>
      <c r="C42" s="13"/>
      <c r="D42" s="13">
        <v>0</v>
      </c>
      <c r="E42" s="13"/>
      <c r="F42" s="13">
        <v>199152.03</v>
      </c>
    </row>
    <row r="43" spans="1:6" x14ac:dyDescent="0.2">
      <c r="A43" t="s">
        <v>31</v>
      </c>
      <c r="B43" s="13">
        <v>13562556.43</v>
      </c>
      <c r="C43" s="13"/>
      <c r="D43" s="13">
        <v>22918949.089999996</v>
      </c>
      <c r="E43" s="13"/>
      <c r="F43" s="13">
        <v>67497324.269999981</v>
      </c>
    </row>
    <row r="44" spans="1:6" x14ac:dyDescent="0.2">
      <c r="A44" t="s">
        <v>25</v>
      </c>
      <c r="B44" s="13">
        <v>7459406.0365000004</v>
      </c>
      <c r="C44" s="13"/>
      <c r="D44" s="13">
        <v>12605421.999499999</v>
      </c>
      <c r="E44" s="13"/>
      <c r="F44" s="13">
        <v>37123528.348499991</v>
      </c>
    </row>
    <row r="45" spans="1:6" x14ac:dyDescent="0.2">
      <c r="A45" t="s">
        <v>32</v>
      </c>
      <c r="B45" s="13">
        <v>6103150.3935000002</v>
      </c>
      <c r="C45" s="13"/>
      <c r="D45" s="13">
        <v>10313527.090499999</v>
      </c>
      <c r="E45" s="13"/>
      <c r="F45" s="13">
        <v>30373795.921499994</v>
      </c>
    </row>
    <row r="46" spans="1:6" x14ac:dyDescent="0.2">
      <c r="A46" t="s">
        <v>5</v>
      </c>
      <c r="B46" s="26">
        <v>5919</v>
      </c>
    </row>
    <row r="49" spans="1:6" x14ac:dyDescent="0.2">
      <c r="A49" s="19" t="s">
        <v>33</v>
      </c>
    </row>
    <row r="50" spans="1:6" x14ac:dyDescent="0.2">
      <c r="A50" s="24" t="s">
        <v>36</v>
      </c>
    </row>
    <row r="51" spans="1:6" x14ac:dyDescent="0.2">
      <c r="A51" s="24" t="s">
        <v>35</v>
      </c>
    </row>
    <row r="52" spans="1:6" x14ac:dyDescent="0.2">
      <c r="A52" s="79" t="s">
        <v>40</v>
      </c>
      <c r="B52" s="80"/>
      <c r="C52" s="80"/>
      <c r="D52" s="80"/>
      <c r="E52" s="80"/>
      <c r="F52" s="80"/>
    </row>
    <row r="53" spans="1:6" x14ac:dyDescent="0.2">
      <c r="A53" s="24" t="s">
        <v>34</v>
      </c>
    </row>
  </sheetData>
  <mergeCells count="3">
    <mergeCell ref="A1:F1"/>
    <mergeCell ref="A2:F2"/>
    <mergeCell ref="A52:F52"/>
  </mergeCells>
  <phoneticPr fontId="4" type="noConversion"/>
  <pageMargins left="0.75" right="0.75" top="1" bottom="1" header="0.5" footer="0.5"/>
  <headerFooter alignWithMargins="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workbookViewId="0">
      <selection sqref="A1:IV65536"/>
    </sheetView>
  </sheetViews>
  <sheetFormatPr defaultRowHeight="12.75" x14ac:dyDescent="0.2"/>
  <cols>
    <col min="1" max="1" width="24" customWidth="1"/>
    <col min="2" max="2" width="15.42578125" bestFit="1" customWidth="1"/>
    <col min="3" max="3" width="4" customWidth="1"/>
    <col min="4" max="4" width="15.42578125" bestFit="1" customWidth="1"/>
    <col min="5" max="5" width="3.7109375" customWidth="1"/>
    <col min="6" max="6" width="15.42578125" bestFit="1" customWidth="1"/>
  </cols>
  <sheetData>
    <row r="1" spans="1:6" ht="60.75" customHeight="1" x14ac:dyDescent="0.2">
      <c r="A1" s="75"/>
      <c r="B1" s="75"/>
      <c r="C1" s="75"/>
      <c r="D1" s="75"/>
      <c r="E1" s="75"/>
      <c r="F1" s="75"/>
    </row>
    <row r="2" spans="1:6" ht="18" x14ac:dyDescent="0.25">
      <c r="A2" s="76" t="s">
        <v>22</v>
      </c>
      <c r="B2" s="77"/>
      <c r="C2" s="77"/>
      <c r="D2" s="77"/>
      <c r="E2" s="77"/>
      <c r="F2" s="77"/>
    </row>
    <row r="3" spans="1:6" ht="18" x14ac:dyDescent="0.25">
      <c r="A3" s="14"/>
      <c r="B3" s="15"/>
      <c r="C3" s="15"/>
      <c r="D3" s="17"/>
      <c r="E3" s="17"/>
      <c r="F3" s="17"/>
    </row>
    <row r="4" spans="1:6" x14ac:dyDescent="0.2">
      <c r="B4" s="10"/>
      <c r="C4" s="10"/>
      <c r="D4" s="16" t="s">
        <v>46</v>
      </c>
      <c r="E4" s="10"/>
      <c r="F4" s="16" t="s">
        <v>28</v>
      </c>
    </row>
    <row r="5" spans="1:6" x14ac:dyDescent="0.2">
      <c r="A5" s="9"/>
      <c r="B5" s="20" t="s">
        <v>48</v>
      </c>
      <c r="C5" s="9"/>
      <c r="D5" s="11" t="s">
        <v>11</v>
      </c>
      <c r="F5" s="11" t="s">
        <v>8</v>
      </c>
    </row>
    <row r="7" spans="1:6" x14ac:dyDescent="0.2">
      <c r="A7" s="8" t="s">
        <v>3</v>
      </c>
      <c r="B7" s="8"/>
      <c r="C7" s="8"/>
    </row>
    <row r="8" spans="1:6" x14ac:dyDescent="0.2">
      <c r="A8" t="s">
        <v>1</v>
      </c>
      <c r="B8" s="13">
        <v>24722230.489999998</v>
      </c>
      <c r="C8" s="13"/>
      <c r="D8" s="13">
        <v>80917951.810000002</v>
      </c>
      <c r="E8" s="13"/>
      <c r="F8" s="13">
        <v>218466473.80000004</v>
      </c>
    </row>
    <row r="9" spans="1:6" x14ac:dyDescent="0.2">
      <c r="A9" t="s">
        <v>2</v>
      </c>
      <c r="B9" s="13">
        <v>22455472.530000001</v>
      </c>
      <c r="C9" s="13"/>
      <c r="D9" s="13">
        <v>73222069.079999998</v>
      </c>
      <c r="E9" s="13"/>
      <c r="F9" s="13">
        <v>197189291.88</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2266757.96</v>
      </c>
      <c r="C12" s="13"/>
      <c r="D12" s="13">
        <v>7695882.7299999967</v>
      </c>
      <c r="E12" s="13"/>
      <c r="F12" s="13">
        <v>21469923.949999996</v>
      </c>
    </row>
    <row r="13" spans="1:6" x14ac:dyDescent="0.2">
      <c r="A13" t="s">
        <v>25</v>
      </c>
      <c r="B13" s="13">
        <v>1246716.878</v>
      </c>
      <c r="C13" s="13"/>
      <c r="D13" s="13">
        <v>4232735.5014999984</v>
      </c>
      <c r="E13" s="13"/>
      <c r="F13" s="13">
        <v>11808458.172499999</v>
      </c>
    </row>
    <row r="14" spans="1:6" x14ac:dyDescent="0.2">
      <c r="A14" t="s">
        <v>32</v>
      </c>
      <c r="B14" s="13">
        <v>1020041.0820000001</v>
      </c>
      <c r="C14" s="13"/>
      <c r="D14" s="13">
        <v>3463147.2284999988</v>
      </c>
      <c r="E14" s="13"/>
      <c r="F14" s="13">
        <v>9661465.777499998</v>
      </c>
    </row>
    <row r="15" spans="1:6" x14ac:dyDescent="0.2">
      <c r="A15" t="s">
        <v>5</v>
      </c>
      <c r="B15" s="26">
        <v>1109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52767551.880000003</v>
      </c>
      <c r="C19" s="13"/>
      <c r="D19" s="13">
        <v>149415394.41999999</v>
      </c>
      <c r="E19" s="13"/>
      <c r="F19" s="13">
        <v>401900731.15999997</v>
      </c>
    </row>
    <row r="20" spans="1:6" x14ac:dyDescent="0.2">
      <c r="A20" t="s">
        <v>2</v>
      </c>
      <c r="B20" s="13">
        <v>48003760.789999999</v>
      </c>
      <c r="C20" s="13"/>
      <c r="D20" s="13">
        <v>136304469.40000001</v>
      </c>
      <c r="E20" s="13"/>
      <c r="F20" s="13">
        <v>366435774.06</v>
      </c>
    </row>
    <row r="21" spans="1:6" x14ac:dyDescent="0.2">
      <c r="A21" t="s">
        <v>0</v>
      </c>
      <c r="B21" s="13">
        <v>67125.3</v>
      </c>
      <c r="C21" s="13"/>
      <c r="D21" s="13">
        <v>215525.8</v>
      </c>
      <c r="E21" s="13"/>
      <c r="F21" s="13">
        <v>353698.8</v>
      </c>
    </row>
    <row r="22" spans="1:6" x14ac:dyDescent="0.2">
      <c r="A22" t="s">
        <v>31</v>
      </c>
      <c r="B22" s="13">
        <v>4696665.79</v>
      </c>
      <c r="C22" s="13"/>
      <c r="D22" s="13">
        <v>12895399.220000003</v>
      </c>
      <c r="E22" s="13"/>
      <c r="F22" s="13">
        <v>35111258.300000012</v>
      </c>
    </row>
    <row r="23" spans="1:6" x14ac:dyDescent="0.2">
      <c r="A23" t="s">
        <v>25</v>
      </c>
      <c r="B23" s="13">
        <v>2583166.1845000004</v>
      </c>
      <c r="C23" s="13"/>
      <c r="D23" s="13">
        <v>7092469.5710000023</v>
      </c>
      <c r="E23" s="13"/>
      <c r="F23" s="13">
        <v>19311192.065000009</v>
      </c>
    </row>
    <row r="24" spans="1:6" x14ac:dyDescent="0.2">
      <c r="A24" t="s">
        <v>32</v>
      </c>
      <c r="B24" s="13">
        <v>2113499.6055000001</v>
      </c>
      <c r="C24" s="13"/>
      <c r="D24" s="13">
        <v>5802929.6490000011</v>
      </c>
      <c r="E24" s="13"/>
      <c r="F24" s="13">
        <v>15800066.235000005</v>
      </c>
    </row>
    <row r="25" spans="1:6" x14ac:dyDescent="0.2">
      <c r="A25" t="s">
        <v>5</v>
      </c>
      <c r="B25" s="26">
        <v>2076</v>
      </c>
      <c r="C25" s="13"/>
      <c r="D25" s="13"/>
      <c r="E25" s="13"/>
      <c r="F25" s="13"/>
    </row>
    <row r="26" spans="1:6" x14ac:dyDescent="0.2">
      <c r="B26" s="13"/>
      <c r="C26" s="13"/>
      <c r="D26" s="13"/>
      <c r="E26" s="13"/>
      <c r="F26" s="13"/>
    </row>
    <row r="27" spans="1:6" x14ac:dyDescent="0.2">
      <c r="B27" s="13"/>
      <c r="C27" s="13"/>
      <c r="D27" s="13"/>
      <c r="E27" s="13"/>
      <c r="F27" s="13"/>
    </row>
    <row r="28" spans="1:6" x14ac:dyDescent="0.2">
      <c r="A28" s="25" t="s">
        <v>41</v>
      </c>
      <c r="B28" s="13"/>
      <c r="C28" s="13"/>
      <c r="D28" s="13"/>
      <c r="E28" s="13"/>
      <c r="F28" s="13"/>
    </row>
    <row r="29" spans="1:6" x14ac:dyDescent="0.2">
      <c r="A29" t="s">
        <v>1</v>
      </c>
      <c r="B29" s="13">
        <v>45632968.439999998</v>
      </c>
      <c r="C29" s="13"/>
      <c r="D29" s="13">
        <v>141917659.37</v>
      </c>
      <c r="E29" s="13"/>
      <c r="F29" s="13">
        <v>232390284.44</v>
      </c>
    </row>
    <row r="30" spans="1:6" x14ac:dyDescent="0.2">
      <c r="A30" t="s">
        <v>2</v>
      </c>
      <c r="B30" s="13">
        <v>41214073.939999998</v>
      </c>
      <c r="C30" s="13"/>
      <c r="D30" s="13">
        <v>128207673.97999999</v>
      </c>
      <c r="E30" s="13"/>
      <c r="F30" s="13">
        <v>210091234.17000002</v>
      </c>
    </row>
    <row r="31" spans="1:6" x14ac:dyDescent="0.2">
      <c r="A31" t="s">
        <v>0</v>
      </c>
      <c r="B31" s="13">
        <v>555</v>
      </c>
      <c r="C31" s="13"/>
      <c r="D31" s="13">
        <v>555</v>
      </c>
      <c r="E31" s="13"/>
      <c r="F31" s="13">
        <v>1145</v>
      </c>
    </row>
    <row r="32" spans="1:6" x14ac:dyDescent="0.2">
      <c r="A32" t="s">
        <v>31</v>
      </c>
      <c r="B32" s="13">
        <v>4418339.5</v>
      </c>
      <c r="C32" s="13"/>
      <c r="D32" s="13">
        <v>13709430.389999999</v>
      </c>
      <c r="E32" s="13"/>
      <c r="F32" s="13">
        <v>22297905.269999996</v>
      </c>
    </row>
    <row r="33" spans="1:6" x14ac:dyDescent="0.2">
      <c r="A33" t="s">
        <v>25</v>
      </c>
      <c r="B33" s="13">
        <v>2430086.7250000001</v>
      </c>
      <c r="C33" s="13"/>
      <c r="D33" s="13">
        <v>7540186.7144999998</v>
      </c>
      <c r="E33" s="13"/>
      <c r="F33" s="13">
        <v>12263847.898499999</v>
      </c>
    </row>
    <row r="34" spans="1:6" x14ac:dyDescent="0.2">
      <c r="A34" t="s">
        <v>32</v>
      </c>
      <c r="B34" s="13">
        <v>1988252.7750000001</v>
      </c>
      <c r="C34" s="13"/>
      <c r="D34" s="13">
        <v>6169243.6754999999</v>
      </c>
      <c r="E34" s="13"/>
      <c r="F34" s="13">
        <v>10034057.371499998</v>
      </c>
    </row>
    <row r="35" spans="1:6" x14ac:dyDescent="0.2">
      <c r="A35" t="s">
        <v>5</v>
      </c>
      <c r="B35" s="26">
        <v>2744</v>
      </c>
      <c r="C35" s="13"/>
      <c r="D35" s="13"/>
      <c r="E35" s="13"/>
      <c r="F35" s="13"/>
    </row>
    <row r="36" spans="1:6" x14ac:dyDescent="0.2">
      <c r="B36" s="13"/>
      <c r="C36" s="13"/>
      <c r="D36" s="13"/>
      <c r="E36" s="13"/>
      <c r="F36" s="13"/>
    </row>
    <row r="37" spans="1:6" x14ac:dyDescent="0.2">
      <c r="B37" s="13"/>
      <c r="C37" s="13"/>
      <c r="D37" s="13"/>
      <c r="E37" s="13"/>
      <c r="F37" s="13"/>
    </row>
    <row r="38" spans="1:6" x14ac:dyDescent="0.2">
      <c r="A38" s="8" t="s">
        <v>6</v>
      </c>
      <c r="B38" s="13"/>
      <c r="C38" s="13"/>
      <c r="D38" s="13"/>
      <c r="E38" s="13"/>
      <c r="F38" s="13"/>
    </row>
    <row r="39" spans="1:6" x14ac:dyDescent="0.2">
      <c r="A39" t="s">
        <v>1</v>
      </c>
      <c r="B39" s="13">
        <v>123122750.80999999</v>
      </c>
      <c r="C39" s="13"/>
      <c r="D39" s="13">
        <v>372251005.59999996</v>
      </c>
      <c r="E39" s="13"/>
      <c r="F39" s="13">
        <v>852757489.39999998</v>
      </c>
    </row>
    <row r="40" spans="1:6" x14ac:dyDescent="0.2">
      <c r="A40" t="s">
        <v>2</v>
      </c>
      <c r="B40" s="13">
        <v>111673307.25999999</v>
      </c>
      <c r="C40" s="13"/>
      <c r="D40" s="13">
        <v>337734212.46000004</v>
      </c>
      <c r="E40" s="13"/>
      <c r="F40" s="13">
        <v>773716300.11000001</v>
      </c>
    </row>
    <row r="41" spans="1:6" x14ac:dyDescent="0.2">
      <c r="A41" t="s">
        <v>0</v>
      </c>
      <c r="B41" s="13">
        <v>67680.3</v>
      </c>
      <c r="C41" s="13"/>
      <c r="D41" s="13">
        <v>216080.8</v>
      </c>
      <c r="E41" s="13"/>
      <c r="F41" s="13">
        <v>361253.8</v>
      </c>
    </row>
    <row r="42" spans="1:6" x14ac:dyDescent="0.2">
      <c r="A42" t="s">
        <v>30</v>
      </c>
      <c r="B42" s="13">
        <v>0</v>
      </c>
      <c r="C42" s="13"/>
      <c r="D42" s="13">
        <v>0</v>
      </c>
      <c r="E42" s="13"/>
      <c r="F42" s="13">
        <v>199152.03</v>
      </c>
    </row>
    <row r="43" spans="1:6" x14ac:dyDescent="0.2">
      <c r="A43" t="s">
        <v>31</v>
      </c>
      <c r="B43" s="13">
        <v>11381763.249999996</v>
      </c>
      <c r="C43" s="13"/>
      <c r="D43" s="13">
        <v>34300712.339999996</v>
      </c>
      <c r="E43" s="13"/>
      <c r="F43" s="13">
        <v>78879087.519999981</v>
      </c>
    </row>
    <row r="44" spans="1:6" x14ac:dyDescent="0.2">
      <c r="A44" t="s">
        <v>25</v>
      </c>
      <c r="B44" s="13">
        <v>6259969.7874999987</v>
      </c>
      <c r="C44" s="13"/>
      <c r="D44" s="13">
        <v>18865391.787</v>
      </c>
      <c r="E44" s="13"/>
      <c r="F44" s="13">
        <v>43383498.135999992</v>
      </c>
    </row>
    <row r="45" spans="1:6" x14ac:dyDescent="0.2">
      <c r="A45" t="s">
        <v>32</v>
      </c>
      <c r="B45" s="13">
        <v>5121793.4624999985</v>
      </c>
      <c r="C45" s="13"/>
      <c r="D45" s="13">
        <v>15435320.552999999</v>
      </c>
      <c r="E45" s="13"/>
      <c r="F45" s="13">
        <v>35495589.383999996</v>
      </c>
    </row>
    <row r="46" spans="1:6" x14ac:dyDescent="0.2">
      <c r="A46" t="s">
        <v>5</v>
      </c>
      <c r="B46" s="26">
        <v>5929</v>
      </c>
    </row>
    <row r="49" spans="1:6" x14ac:dyDescent="0.2">
      <c r="A49" s="19" t="s">
        <v>33</v>
      </c>
    </row>
    <row r="50" spans="1:6" x14ac:dyDescent="0.2">
      <c r="A50" s="24" t="s">
        <v>36</v>
      </c>
    </row>
    <row r="51" spans="1:6" x14ac:dyDescent="0.2">
      <c r="A51" s="24" t="s">
        <v>35</v>
      </c>
    </row>
    <row r="52" spans="1:6" x14ac:dyDescent="0.2">
      <c r="A52" s="79" t="s">
        <v>40</v>
      </c>
      <c r="B52" s="80"/>
      <c r="C52" s="80"/>
      <c r="D52" s="80"/>
      <c r="E52" s="80"/>
      <c r="F52" s="80"/>
    </row>
    <row r="53" spans="1:6" x14ac:dyDescent="0.2">
      <c r="A53" s="24" t="s">
        <v>34</v>
      </c>
    </row>
  </sheetData>
  <mergeCells count="3">
    <mergeCell ref="A1:F1"/>
    <mergeCell ref="A2:F2"/>
    <mergeCell ref="A52:F52"/>
  </mergeCells>
  <phoneticPr fontId="4" type="noConversion"/>
  <pageMargins left="0.75" right="0.75" top="1" bottom="1" header="0.5" footer="0.5"/>
  <headerFooter alignWithMargins="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topLeftCell="A34" zoomScaleNormal="100" workbookViewId="0">
      <selection activeCell="B37" sqref="B37"/>
    </sheetView>
  </sheetViews>
  <sheetFormatPr defaultRowHeight="12.75" x14ac:dyDescent="0.2"/>
  <cols>
    <col min="1" max="1" width="24" customWidth="1"/>
    <col min="2" max="2" width="16.85546875" bestFit="1" customWidth="1"/>
    <col min="3" max="3" width="4" customWidth="1"/>
    <col min="4" max="4" width="17.28515625" bestFit="1" customWidth="1"/>
    <col min="5" max="5" width="3.7109375" customWidth="1"/>
    <col min="6" max="6" width="17.28515625" bestFit="1" customWidth="1"/>
  </cols>
  <sheetData>
    <row r="1" spans="1:6" ht="63" customHeight="1" x14ac:dyDescent="0.2">
      <c r="A1" s="82"/>
      <c r="B1" s="82"/>
      <c r="C1" s="82"/>
      <c r="D1" s="82"/>
      <c r="E1" s="82"/>
      <c r="F1" s="82"/>
    </row>
    <row r="2" spans="1:6" ht="18" x14ac:dyDescent="0.25">
      <c r="A2" s="76" t="s">
        <v>22</v>
      </c>
      <c r="B2" s="77"/>
      <c r="C2" s="77"/>
      <c r="D2" s="77"/>
      <c r="E2" s="77"/>
      <c r="F2" s="77"/>
    </row>
    <row r="3" spans="1:6" ht="18" x14ac:dyDescent="0.25">
      <c r="A3" s="14"/>
      <c r="B3" s="15"/>
      <c r="C3" s="15"/>
      <c r="D3" s="17"/>
      <c r="E3" s="17"/>
      <c r="F3" s="17"/>
    </row>
    <row r="4" spans="1:6" x14ac:dyDescent="0.2">
      <c r="B4" s="10"/>
      <c r="C4" s="10"/>
      <c r="D4" s="16" t="s">
        <v>46</v>
      </c>
      <c r="E4" s="10"/>
      <c r="F4" s="16" t="s">
        <v>28</v>
      </c>
    </row>
    <row r="5" spans="1:6" x14ac:dyDescent="0.2">
      <c r="A5" s="9"/>
      <c r="B5" s="20" t="s">
        <v>49</v>
      </c>
      <c r="C5" s="9"/>
      <c r="D5" s="11" t="s">
        <v>11</v>
      </c>
      <c r="F5" s="11" t="s">
        <v>8</v>
      </c>
    </row>
    <row r="7" spans="1:6" x14ac:dyDescent="0.2">
      <c r="A7" s="8" t="s">
        <v>3</v>
      </c>
      <c r="B7" s="8"/>
      <c r="C7" s="8"/>
    </row>
    <row r="8" spans="1:6" x14ac:dyDescent="0.2">
      <c r="A8" t="s">
        <v>1</v>
      </c>
      <c r="B8" s="13">
        <v>34216658.659999996</v>
      </c>
      <c r="C8" s="13"/>
      <c r="D8" s="13">
        <v>115134610.47000001</v>
      </c>
      <c r="E8" s="13"/>
      <c r="F8" s="13">
        <v>252683132.46000004</v>
      </c>
    </row>
    <row r="9" spans="1:6" x14ac:dyDescent="0.2">
      <c r="A9" t="s">
        <v>2</v>
      </c>
      <c r="B9" s="13">
        <v>30971712.030000001</v>
      </c>
      <c r="C9" s="13"/>
      <c r="D9" s="13">
        <v>104193781.10999997</v>
      </c>
      <c r="E9" s="13"/>
      <c r="F9" s="13">
        <v>228161003.90999997</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3244946.63</v>
      </c>
      <c r="C12" s="13"/>
      <c r="D12" s="13">
        <v>10940829.359999998</v>
      </c>
      <c r="E12" s="13"/>
      <c r="F12" s="13">
        <v>24714870.579999998</v>
      </c>
    </row>
    <row r="13" spans="1:6" x14ac:dyDescent="0.2">
      <c r="A13" t="s">
        <v>25</v>
      </c>
      <c r="B13" s="13">
        <v>1784720.6464999975</v>
      </c>
      <c r="C13" s="13"/>
      <c r="D13" s="13">
        <v>6017456.1479999991</v>
      </c>
      <c r="E13" s="13"/>
      <c r="F13" s="13">
        <v>13593178.819</v>
      </c>
    </row>
    <row r="14" spans="1:6" x14ac:dyDescent="0.2">
      <c r="A14" t="s">
        <v>32</v>
      </c>
      <c r="B14" s="13">
        <v>1460225.983499998</v>
      </c>
      <c r="C14" s="13"/>
      <c r="D14" s="13">
        <v>4923373.2119999994</v>
      </c>
      <c r="E14" s="13"/>
      <c r="F14" s="13">
        <v>11121691.761</v>
      </c>
    </row>
    <row r="15" spans="1:6" x14ac:dyDescent="0.2">
      <c r="A15" t="s">
        <v>5</v>
      </c>
      <c r="B15" s="26">
        <v>1109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57610092.700000003</v>
      </c>
      <c r="C19" s="13"/>
      <c r="D19" s="13">
        <v>207025487.12</v>
      </c>
      <c r="E19" s="13"/>
      <c r="F19" s="13">
        <v>459510823.86000001</v>
      </c>
    </row>
    <row r="20" spans="1:6" x14ac:dyDescent="0.2">
      <c r="A20" t="s">
        <v>2</v>
      </c>
      <c r="B20" s="13">
        <v>52599209.210000001</v>
      </c>
      <c r="C20" s="13"/>
      <c r="D20" s="13">
        <v>188903678.60999998</v>
      </c>
      <c r="E20" s="13"/>
      <c r="F20" s="13">
        <v>419034983.26999998</v>
      </c>
    </row>
    <row r="21" spans="1:6" x14ac:dyDescent="0.2">
      <c r="A21" t="s">
        <v>0</v>
      </c>
      <c r="B21" s="13">
        <v>45555.199999999997</v>
      </c>
      <c r="C21" s="13"/>
      <c r="D21" s="13">
        <v>261081</v>
      </c>
      <c r="E21" s="13"/>
      <c r="F21" s="13">
        <v>399254</v>
      </c>
    </row>
    <row r="22" spans="1:6" x14ac:dyDescent="0.2">
      <c r="A22" t="s">
        <v>31</v>
      </c>
      <c r="B22" s="13">
        <v>4965328.29</v>
      </c>
      <c r="C22" s="13"/>
      <c r="D22" s="13">
        <v>17860727.510000002</v>
      </c>
      <c r="E22" s="13"/>
      <c r="F22" s="13">
        <v>40076586.590000004</v>
      </c>
    </row>
    <row r="23" spans="1:6" x14ac:dyDescent="0.2">
      <c r="A23" t="s">
        <v>25</v>
      </c>
      <c r="B23" s="13">
        <v>2730930.5595000014</v>
      </c>
      <c r="C23" s="13"/>
      <c r="D23" s="13">
        <v>9823400.1305000018</v>
      </c>
      <c r="E23" s="13"/>
      <c r="F23" s="13">
        <v>22042122.624500003</v>
      </c>
    </row>
    <row r="24" spans="1:6" x14ac:dyDescent="0.2">
      <c r="A24" t="s">
        <v>32</v>
      </c>
      <c r="B24" s="13">
        <v>2234397.730500001</v>
      </c>
      <c r="C24" s="13"/>
      <c r="D24" s="13">
        <v>8037327.3795000007</v>
      </c>
      <c r="E24" s="13"/>
      <c r="F24" s="13">
        <v>18034463.965500001</v>
      </c>
    </row>
    <row r="25" spans="1:6" x14ac:dyDescent="0.2">
      <c r="A25" t="s">
        <v>5</v>
      </c>
      <c r="B25" s="26">
        <v>2076</v>
      </c>
      <c r="C25" s="13"/>
      <c r="D25" s="13"/>
      <c r="E25" s="13"/>
      <c r="F25" s="13"/>
    </row>
    <row r="26" spans="1:6" x14ac:dyDescent="0.2">
      <c r="B26" s="13"/>
      <c r="C26" s="13"/>
      <c r="D26" s="13"/>
      <c r="E26" s="13"/>
      <c r="F26" s="13"/>
    </row>
    <row r="27" spans="1:6" x14ac:dyDescent="0.2">
      <c r="B27" s="13"/>
      <c r="C27" s="13"/>
      <c r="D27" s="13"/>
      <c r="E27" s="13"/>
      <c r="F27" s="13"/>
    </row>
    <row r="28" spans="1:6" x14ac:dyDescent="0.2">
      <c r="A28" s="25" t="s">
        <v>41</v>
      </c>
      <c r="B28" s="13"/>
      <c r="C28" s="13"/>
      <c r="D28" s="13"/>
      <c r="E28" s="13"/>
      <c r="F28" s="13"/>
    </row>
    <row r="29" spans="1:6" x14ac:dyDescent="0.2">
      <c r="A29" t="s">
        <v>1</v>
      </c>
      <c r="B29" s="13">
        <v>51459539.289999999</v>
      </c>
      <c r="C29" s="13"/>
      <c r="D29" s="13">
        <v>193377198.66</v>
      </c>
      <c r="E29" s="13"/>
      <c r="F29" s="13">
        <v>283849823.73000002</v>
      </c>
    </row>
    <row r="30" spans="1:6" x14ac:dyDescent="0.2">
      <c r="A30" t="s">
        <v>2</v>
      </c>
      <c r="B30" s="13">
        <v>46555463.130000003</v>
      </c>
      <c r="C30" s="13"/>
      <c r="D30" s="13">
        <v>174763137.10999998</v>
      </c>
      <c r="E30" s="13"/>
      <c r="F30" s="13">
        <v>256646697.30000001</v>
      </c>
    </row>
    <row r="31" spans="1:6" x14ac:dyDescent="0.2">
      <c r="A31" t="s">
        <v>0</v>
      </c>
      <c r="B31" s="13">
        <v>19</v>
      </c>
      <c r="C31" s="13"/>
      <c r="D31" s="13">
        <v>574</v>
      </c>
      <c r="E31" s="13"/>
      <c r="F31" s="13">
        <v>1164</v>
      </c>
    </row>
    <row r="32" spans="1:6" x14ac:dyDescent="0.2">
      <c r="A32" t="s">
        <v>31</v>
      </c>
      <c r="B32" s="13">
        <v>4904057.16</v>
      </c>
      <c r="C32" s="13"/>
      <c r="D32" s="13">
        <v>18613487.549999997</v>
      </c>
      <c r="E32" s="13"/>
      <c r="F32" s="13">
        <v>27201962.429999996</v>
      </c>
    </row>
    <row r="33" spans="1:6" x14ac:dyDescent="0.2">
      <c r="A33" t="s">
        <v>25</v>
      </c>
      <c r="B33" s="13">
        <v>2697231.4379999982</v>
      </c>
      <c r="C33" s="13"/>
      <c r="D33" s="13">
        <v>10237418.1525</v>
      </c>
      <c r="E33" s="13"/>
      <c r="F33" s="13">
        <v>14961079.336499998</v>
      </c>
    </row>
    <row r="34" spans="1:6" x14ac:dyDescent="0.2">
      <c r="A34" t="s">
        <v>32</v>
      </c>
      <c r="B34" s="13">
        <v>2206825.7219999987</v>
      </c>
      <c r="C34" s="13"/>
      <c r="D34" s="13">
        <v>8376069.397499999</v>
      </c>
      <c r="E34" s="13"/>
      <c r="F34" s="13">
        <v>12240883.093499998</v>
      </c>
    </row>
    <row r="35" spans="1:6" x14ac:dyDescent="0.2">
      <c r="A35" t="s">
        <v>5</v>
      </c>
      <c r="B35" s="26">
        <v>2744</v>
      </c>
      <c r="C35" s="13"/>
      <c r="D35" s="13"/>
      <c r="E35" s="13"/>
      <c r="F35" s="13"/>
    </row>
    <row r="36" spans="1:6" x14ac:dyDescent="0.2">
      <c r="B36" s="13"/>
      <c r="C36" s="13"/>
      <c r="D36" s="13"/>
      <c r="E36" s="13"/>
      <c r="F36" s="13"/>
    </row>
    <row r="37" spans="1:6" x14ac:dyDescent="0.2">
      <c r="B37" s="13"/>
      <c r="C37" s="13"/>
      <c r="D37" s="13"/>
      <c r="E37" s="13"/>
      <c r="F37" s="13"/>
    </row>
    <row r="38" spans="1:6" ht="75.95" customHeight="1" x14ac:dyDescent="0.2">
      <c r="A38" s="80" t="s">
        <v>51</v>
      </c>
      <c r="B38" s="80"/>
      <c r="C38" s="80"/>
      <c r="D38" s="80"/>
      <c r="E38" s="80"/>
      <c r="F38" s="80"/>
    </row>
    <row r="39" spans="1:6" x14ac:dyDescent="0.2">
      <c r="B39" s="13"/>
      <c r="C39" s="13"/>
      <c r="D39" s="13"/>
      <c r="E39" s="13"/>
      <c r="F39" s="13"/>
    </row>
    <row r="40" spans="1:6" x14ac:dyDescent="0.2">
      <c r="A40" s="25" t="s">
        <v>50</v>
      </c>
      <c r="B40" s="13"/>
      <c r="C40" s="13"/>
      <c r="D40" s="13"/>
      <c r="E40" s="13"/>
      <c r="F40" s="13"/>
    </row>
    <row r="41" spans="1:6" x14ac:dyDescent="0.2">
      <c r="A41" t="s">
        <v>1</v>
      </c>
      <c r="B41" s="13">
        <v>968483.37</v>
      </c>
      <c r="C41" s="13"/>
      <c r="D41" s="13">
        <v>968483.37</v>
      </c>
      <c r="E41" s="13"/>
      <c r="F41" s="13">
        <v>968483.37</v>
      </c>
    </row>
    <row r="42" spans="1:6" x14ac:dyDescent="0.2">
      <c r="A42" t="s">
        <v>2</v>
      </c>
      <c r="B42" s="13">
        <v>864855.19</v>
      </c>
      <c r="C42" s="13"/>
      <c r="D42" s="13">
        <v>864855.19</v>
      </c>
      <c r="E42" s="13"/>
      <c r="F42" s="13">
        <v>864855.19</v>
      </c>
    </row>
    <row r="43" spans="1:6" x14ac:dyDescent="0.2">
      <c r="A43" t="s">
        <v>0</v>
      </c>
      <c r="B43" s="13">
        <v>5859.78</v>
      </c>
      <c r="C43" s="13"/>
      <c r="D43" s="13">
        <v>5859.78</v>
      </c>
      <c r="E43" s="13"/>
      <c r="F43" s="13">
        <v>5859.78</v>
      </c>
    </row>
    <row r="44" spans="1:6" x14ac:dyDescent="0.2">
      <c r="A44" t="s">
        <v>31</v>
      </c>
      <c r="B44" s="13">
        <v>97768.400000000052</v>
      </c>
      <c r="C44" s="13"/>
      <c r="D44" s="13">
        <v>97768.400000000067</v>
      </c>
      <c r="E44" s="13"/>
      <c r="F44" s="13">
        <v>97768.400000000067</v>
      </c>
    </row>
    <row r="45" spans="1:6" x14ac:dyDescent="0.2">
      <c r="A45" t="s">
        <v>25</v>
      </c>
      <c r="B45" s="13">
        <v>53772.62</v>
      </c>
      <c r="C45" s="13"/>
      <c r="D45" s="13">
        <v>53772.62</v>
      </c>
      <c r="E45" s="13"/>
      <c r="F45" s="13">
        <v>53772.62</v>
      </c>
    </row>
    <row r="46" spans="1:6" x14ac:dyDescent="0.2">
      <c r="A46" t="s">
        <v>32</v>
      </c>
      <c r="B46" s="13">
        <v>43995.78</v>
      </c>
      <c r="C46" s="13"/>
      <c r="D46" s="13">
        <v>43995.78</v>
      </c>
      <c r="E46" s="13"/>
      <c r="F46" s="13">
        <v>43995.78</v>
      </c>
    </row>
    <row r="47" spans="1:6" x14ac:dyDescent="0.2">
      <c r="A47" t="s">
        <v>5</v>
      </c>
      <c r="B47" s="26">
        <v>2000</v>
      </c>
      <c r="C47" s="13"/>
      <c r="D47" s="13"/>
      <c r="E47" s="13"/>
      <c r="F47" s="13"/>
    </row>
    <row r="48" spans="1:6" x14ac:dyDescent="0.2">
      <c r="B48" s="26"/>
      <c r="C48" s="13"/>
      <c r="D48" s="13"/>
      <c r="E48" s="13"/>
      <c r="F48" s="13"/>
    </row>
    <row r="49" spans="1:6" x14ac:dyDescent="0.2">
      <c r="B49" s="13"/>
      <c r="C49" s="13"/>
      <c r="D49" s="13"/>
      <c r="E49" s="13"/>
      <c r="F49" s="13"/>
    </row>
    <row r="50" spans="1:6" x14ac:dyDescent="0.2">
      <c r="A50" s="8" t="s">
        <v>6</v>
      </c>
      <c r="B50" s="13"/>
      <c r="C50" s="13"/>
      <c r="D50" s="13"/>
      <c r="E50" s="13"/>
      <c r="F50" s="13"/>
    </row>
    <row r="51" spans="1:6" x14ac:dyDescent="0.2">
      <c r="A51" t="s">
        <v>1</v>
      </c>
      <c r="B51" s="13">
        <v>144254774.01999998</v>
      </c>
      <c r="C51" s="13"/>
      <c r="D51" s="13">
        <v>516505779.61999995</v>
      </c>
      <c r="E51" s="13"/>
      <c r="F51" s="13">
        <v>997012263.41999996</v>
      </c>
    </row>
    <row r="52" spans="1:6" x14ac:dyDescent="0.2">
      <c r="A52" t="s">
        <v>2</v>
      </c>
      <c r="B52" s="13">
        <v>130991239.56</v>
      </c>
      <c r="C52" s="13"/>
      <c r="D52" s="13">
        <v>468725452.0200001</v>
      </c>
      <c r="E52" s="13"/>
      <c r="F52" s="13">
        <v>904707539.67000008</v>
      </c>
    </row>
    <row r="53" spans="1:6" x14ac:dyDescent="0.2">
      <c r="A53" t="s">
        <v>0</v>
      </c>
      <c r="B53" s="13">
        <v>51433.98</v>
      </c>
      <c r="C53" s="13"/>
      <c r="D53" s="13">
        <v>267514.78000000003</v>
      </c>
      <c r="E53" s="13"/>
      <c r="F53" s="13">
        <v>412687.78</v>
      </c>
    </row>
    <row r="54" spans="1:6" x14ac:dyDescent="0.2">
      <c r="A54" t="s">
        <v>30</v>
      </c>
      <c r="B54" s="13">
        <v>0</v>
      </c>
      <c r="C54" s="13"/>
      <c r="D54" s="13">
        <v>0</v>
      </c>
      <c r="E54" s="13"/>
      <c r="F54" s="13">
        <v>199152.03</v>
      </c>
    </row>
    <row r="55" spans="1:6" x14ac:dyDescent="0.2">
      <c r="A55" t="s">
        <v>31</v>
      </c>
      <c r="B55" s="13">
        <v>13212100.479999993</v>
      </c>
      <c r="C55" s="13"/>
      <c r="D55" s="13">
        <v>47512812.819999993</v>
      </c>
      <c r="E55" s="13"/>
      <c r="F55" s="13">
        <v>92091187.999999985</v>
      </c>
    </row>
    <row r="56" spans="1:6" x14ac:dyDescent="0.2">
      <c r="A56" t="s">
        <v>25</v>
      </c>
      <c r="B56" s="13">
        <v>7266655.2639999967</v>
      </c>
      <c r="C56" s="13"/>
      <c r="D56" s="13">
        <v>26132047.050999999</v>
      </c>
      <c r="E56" s="13"/>
      <c r="F56" s="13">
        <v>50650153.399999999</v>
      </c>
    </row>
    <row r="57" spans="1:6" x14ac:dyDescent="0.2">
      <c r="A57" t="s">
        <v>32</v>
      </c>
      <c r="B57" s="13">
        <v>5945445.2159999972</v>
      </c>
      <c r="C57" s="13"/>
      <c r="D57" s="13">
        <v>21380765.768999998</v>
      </c>
      <c r="E57" s="13"/>
      <c r="F57" s="13">
        <v>41441034.599999994</v>
      </c>
    </row>
    <row r="58" spans="1:6" x14ac:dyDescent="0.2">
      <c r="A58" t="s">
        <v>5</v>
      </c>
      <c r="B58" s="26">
        <v>7929</v>
      </c>
    </row>
    <row r="61" spans="1:6" ht="76.5" customHeight="1" x14ac:dyDescent="0.2">
      <c r="A61" s="80" t="s">
        <v>51</v>
      </c>
      <c r="B61" s="80"/>
      <c r="C61" s="80"/>
      <c r="D61" s="80"/>
      <c r="E61" s="80"/>
      <c r="F61" s="80"/>
    </row>
    <row r="62" spans="1:6" x14ac:dyDescent="0.2">
      <c r="A62" s="29"/>
    </row>
    <row r="63" spans="1:6" x14ac:dyDescent="0.2">
      <c r="A63" s="29"/>
    </row>
    <row r="64" spans="1:6" x14ac:dyDescent="0.2">
      <c r="A64" s="29"/>
    </row>
    <row r="65" spans="1:1" x14ac:dyDescent="0.2">
      <c r="A65" s="29"/>
    </row>
  </sheetData>
  <mergeCells count="4">
    <mergeCell ref="A1:F1"/>
    <mergeCell ref="A2:F2"/>
    <mergeCell ref="A61:F61"/>
    <mergeCell ref="A38:F38"/>
  </mergeCells>
  <phoneticPr fontId="4" type="noConversion"/>
  <printOptions horizontalCentered="1"/>
  <pageMargins left="0.75" right="0.75" top="1" bottom="1" header="0.5" footer="0.5"/>
  <pageSetup orientation="portrait" r:id="rId1"/>
  <headerFooter alignWithMargins="0">
    <oddFooter>&amp;L&amp;"Arial,Bold"&amp;9&amp;D&amp;R&amp;"Arial,Bold"&amp;9Page &amp;P of &amp;N</oddFooter>
  </headerFooter>
  <rowBreaks count="1" manualBreakCount="1">
    <brk id="39" max="5"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workbookViewId="0">
      <selection activeCell="A4" sqref="A4"/>
    </sheetView>
  </sheetViews>
  <sheetFormatPr defaultRowHeight="12.75" x14ac:dyDescent="0.2"/>
  <cols>
    <col min="1" max="1" width="24" customWidth="1"/>
    <col min="2" max="2" width="16.85546875" bestFit="1" customWidth="1"/>
    <col min="3" max="3" width="4" customWidth="1"/>
    <col min="4" max="4" width="17.28515625" bestFit="1" customWidth="1"/>
    <col min="5" max="5" width="3.7109375" customWidth="1"/>
    <col min="6" max="6" width="16.140625" customWidth="1"/>
    <col min="7" max="7" width="3.7109375" customWidth="1"/>
    <col min="8" max="8" width="17.28515625" bestFit="1" customWidth="1"/>
  </cols>
  <sheetData>
    <row r="1" spans="1:8" ht="63" customHeight="1" x14ac:dyDescent="0.2">
      <c r="A1" s="82"/>
      <c r="B1" s="82"/>
      <c r="C1" s="82"/>
      <c r="D1" s="82"/>
      <c r="E1" s="82"/>
      <c r="F1" s="82"/>
      <c r="G1" s="82"/>
      <c r="H1" s="82"/>
    </row>
    <row r="2" spans="1:8" ht="18" x14ac:dyDescent="0.25">
      <c r="A2" s="76" t="s">
        <v>22</v>
      </c>
      <c r="B2" s="77"/>
      <c r="C2" s="77"/>
      <c r="D2" s="77"/>
      <c r="E2" s="77"/>
      <c r="F2" s="77"/>
      <c r="G2" s="77"/>
      <c r="H2" s="77"/>
    </row>
    <row r="3" spans="1:8" ht="18" x14ac:dyDescent="0.25">
      <c r="A3" s="14"/>
      <c r="B3" s="15"/>
      <c r="C3" s="15"/>
      <c r="D3" s="17"/>
      <c r="E3" s="17"/>
      <c r="F3" s="17"/>
      <c r="G3" s="17"/>
      <c r="H3" s="17"/>
    </row>
    <row r="4" spans="1:8" x14ac:dyDescent="0.2">
      <c r="B4" s="10"/>
      <c r="C4" s="10"/>
      <c r="D4" s="16" t="s">
        <v>46</v>
      </c>
      <c r="E4" s="10"/>
      <c r="F4" s="16" t="s">
        <v>53</v>
      </c>
      <c r="G4" s="10"/>
      <c r="H4" s="16" t="s">
        <v>28</v>
      </c>
    </row>
    <row r="5" spans="1:8" x14ac:dyDescent="0.2">
      <c r="A5" s="9"/>
      <c r="B5" s="20" t="s">
        <v>52</v>
      </c>
      <c r="C5" s="9"/>
      <c r="D5" s="11" t="s">
        <v>11</v>
      </c>
      <c r="F5" s="11" t="s">
        <v>11</v>
      </c>
      <c r="H5" s="11" t="s">
        <v>8</v>
      </c>
    </row>
    <row r="7" spans="1:8" x14ac:dyDescent="0.2">
      <c r="A7" s="8" t="s">
        <v>3</v>
      </c>
      <c r="B7" s="8"/>
      <c r="C7" s="8"/>
    </row>
    <row r="8" spans="1:8" x14ac:dyDescent="0.2">
      <c r="A8" t="s">
        <v>1</v>
      </c>
      <c r="B8" s="13">
        <v>37051821.189999998</v>
      </c>
      <c r="C8" s="13"/>
      <c r="D8" s="13">
        <v>126425598.07000002</v>
      </c>
      <c r="E8" s="13"/>
      <c r="F8" s="13">
        <v>25760833.59</v>
      </c>
      <c r="G8" s="13"/>
      <c r="H8" s="13">
        <v>289734953.65000004</v>
      </c>
    </row>
    <row r="9" spans="1:8" x14ac:dyDescent="0.2">
      <c r="A9" t="s">
        <v>2</v>
      </c>
      <c r="B9" s="13">
        <v>33507843.530000001</v>
      </c>
      <c r="C9" s="13"/>
      <c r="D9" s="13">
        <v>114476308.82999997</v>
      </c>
      <c r="E9" s="13"/>
      <c r="F9" s="13">
        <v>23225315.809999999</v>
      </c>
      <c r="G9" s="13"/>
      <c r="H9" s="13">
        <v>261668847.44</v>
      </c>
    </row>
    <row r="10" spans="1:8" x14ac:dyDescent="0.2">
      <c r="A10" t="s">
        <v>0</v>
      </c>
      <c r="B10" s="13">
        <v>0</v>
      </c>
      <c r="C10" s="13"/>
      <c r="D10" s="13">
        <v>0</v>
      </c>
      <c r="E10" s="13"/>
      <c r="F10" s="13">
        <v>0</v>
      </c>
      <c r="G10" s="13"/>
      <c r="H10" s="13">
        <v>6410</v>
      </c>
    </row>
    <row r="11" spans="1:8" x14ac:dyDescent="0.2">
      <c r="A11" t="s">
        <v>30</v>
      </c>
      <c r="B11" s="13">
        <v>0</v>
      </c>
      <c r="C11" s="13"/>
      <c r="D11" s="13">
        <v>0</v>
      </c>
      <c r="E11" s="13"/>
      <c r="F11" s="13">
        <v>0</v>
      </c>
      <c r="G11" s="13"/>
      <c r="H11" s="13">
        <v>199152.03</v>
      </c>
    </row>
    <row r="12" spans="1:8" x14ac:dyDescent="0.2">
      <c r="A12" t="s">
        <v>31</v>
      </c>
      <c r="B12" s="13">
        <v>3543977.66</v>
      </c>
      <c r="C12" s="13"/>
      <c r="D12" s="13">
        <v>11949289.239999998</v>
      </c>
      <c r="E12" s="13"/>
      <c r="F12" s="13">
        <v>2535517.7799999998</v>
      </c>
      <c r="G12" s="13"/>
      <c r="H12" s="13">
        <v>28258848.240000002</v>
      </c>
    </row>
    <row r="13" spans="1:8" x14ac:dyDescent="0.2">
      <c r="A13" t="s">
        <v>25</v>
      </c>
      <c r="B13" s="13">
        <v>1949187.7129999981</v>
      </c>
      <c r="C13" s="13"/>
      <c r="D13" s="13">
        <v>6572109.0819999995</v>
      </c>
      <c r="E13" s="13"/>
      <c r="F13" s="13">
        <v>1394534.7790000001</v>
      </c>
      <c r="G13" s="13"/>
      <c r="H13" s="13">
        <v>15542366.532000002</v>
      </c>
    </row>
    <row r="14" spans="1:8" x14ac:dyDescent="0.2">
      <c r="A14" t="s">
        <v>32</v>
      </c>
      <c r="B14" s="13">
        <v>1594789.9469999985</v>
      </c>
      <c r="C14" s="13"/>
      <c r="D14" s="13">
        <v>5377180.1579999998</v>
      </c>
      <c r="E14" s="13"/>
      <c r="F14" s="13">
        <v>1140983.0009999999</v>
      </c>
      <c r="G14" s="13"/>
      <c r="H14" s="13">
        <v>12716481.708000001</v>
      </c>
    </row>
    <row r="15" spans="1:8" x14ac:dyDescent="0.2">
      <c r="A15" t="s">
        <v>5</v>
      </c>
      <c r="B15" s="26">
        <v>1109</v>
      </c>
      <c r="C15" s="13"/>
      <c r="D15" s="13"/>
      <c r="E15" s="13"/>
      <c r="F15" s="13"/>
      <c r="G15" s="13"/>
      <c r="H15" s="13"/>
    </row>
    <row r="16" spans="1:8" x14ac:dyDescent="0.2">
      <c r="B16" s="13"/>
      <c r="C16" s="13"/>
      <c r="D16" s="13"/>
      <c r="E16" s="13"/>
      <c r="F16" s="13"/>
      <c r="G16" s="13"/>
      <c r="H16" s="13"/>
    </row>
    <row r="17" spans="1:8" x14ac:dyDescent="0.2">
      <c r="B17" s="13"/>
      <c r="C17" s="13"/>
      <c r="D17" s="13"/>
      <c r="E17" s="13"/>
      <c r="F17" s="13"/>
      <c r="G17" s="13"/>
      <c r="H17" s="13"/>
    </row>
    <row r="18" spans="1:8" x14ac:dyDescent="0.2">
      <c r="A18" s="8" t="s">
        <v>4</v>
      </c>
      <c r="B18" s="13"/>
      <c r="C18" s="13"/>
      <c r="D18" s="13"/>
      <c r="E18" s="13"/>
      <c r="F18" s="13"/>
      <c r="G18" s="13"/>
      <c r="H18" s="13"/>
    </row>
    <row r="19" spans="1:8" x14ac:dyDescent="0.2">
      <c r="A19" t="s">
        <v>1</v>
      </c>
      <c r="B19" s="13">
        <v>64020031.280000001</v>
      </c>
      <c r="C19" s="13"/>
      <c r="D19" s="13">
        <v>225769006.06999999</v>
      </c>
      <c r="E19" s="13"/>
      <c r="F19" s="13">
        <v>45276512.329999998</v>
      </c>
      <c r="G19" s="13"/>
      <c r="H19" s="13">
        <v>523530855.13999993</v>
      </c>
    </row>
    <row r="20" spans="1:8" x14ac:dyDescent="0.2">
      <c r="A20" t="s">
        <v>2</v>
      </c>
      <c r="B20" s="13">
        <v>58281551.950000003</v>
      </c>
      <c r="C20" s="13"/>
      <c r="D20" s="13">
        <v>205912967.69</v>
      </c>
      <c r="E20" s="13"/>
      <c r="F20" s="13">
        <v>41272262.869999997</v>
      </c>
      <c r="G20" s="13"/>
      <c r="H20" s="13">
        <v>477316535.22000003</v>
      </c>
    </row>
    <row r="21" spans="1:8" x14ac:dyDescent="0.2">
      <c r="A21" t="s">
        <v>0</v>
      </c>
      <c r="B21" s="13">
        <v>35845</v>
      </c>
      <c r="C21" s="13"/>
      <c r="D21" s="13">
        <v>272728.75</v>
      </c>
      <c r="E21" s="13"/>
      <c r="F21" s="13">
        <v>24197.25</v>
      </c>
      <c r="G21" s="13"/>
      <c r="H21" s="13">
        <v>435099</v>
      </c>
    </row>
    <row r="22" spans="1:8" x14ac:dyDescent="0.2">
      <c r="A22" t="s">
        <v>31</v>
      </c>
      <c r="B22" s="13">
        <v>5702634.3299999982</v>
      </c>
      <c r="C22" s="13"/>
      <c r="D22" s="13">
        <v>19583309.630000003</v>
      </c>
      <c r="E22" s="13"/>
      <c r="F22" s="13">
        <v>3980052.21</v>
      </c>
      <c r="G22" s="13"/>
      <c r="H22" s="13">
        <v>45779220.920000009</v>
      </c>
    </row>
    <row r="23" spans="1:8" x14ac:dyDescent="0.2">
      <c r="A23" t="s">
        <v>25</v>
      </c>
      <c r="B23" s="13">
        <v>3136448.8814999992</v>
      </c>
      <c r="C23" s="13"/>
      <c r="D23" s="13">
        <v>10770820.296500003</v>
      </c>
      <c r="E23" s="13"/>
      <c r="F23" s="13">
        <v>2189028.7154999999</v>
      </c>
      <c r="G23" s="13"/>
      <c r="H23" s="13">
        <v>25178571.506000008</v>
      </c>
    </row>
    <row r="24" spans="1:8" x14ac:dyDescent="0.2">
      <c r="A24" t="s">
        <v>32</v>
      </c>
      <c r="B24" s="13">
        <v>2566185.4484999995</v>
      </c>
      <c r="C24" s="13"/>
      <c r="D24" s="13">
        <v>8812489.3335000016</v>
      </c>
      <c r="E24" s="13"/>
      <c r="F24" s="13">
        <v>1791023.4945</v>
      </c>
      <c r="G24" s="13"/>
      <c r="H24" s="13">
        <v>20600649.414000005</v>
      </c>
    </row>
    <row r="25" spans="1:8" x14ac:dyDescent="0.2">
      <c r="A25" t="s">
        <v>5</v>
      </c>
      <c r="B25" s="26">
        <v>2076</v>
      </c>
      <c r="C25" s="13"/>
      <c r="D25" s="13"/>
      <c r="E25" s="13"/>
      <c r="F25" s="13"/>
      <c r="G25" s="13"/>
      <c r="H25" s="13"/>
    </row>
    <row r="26" spans="1:8" x14ac:dyDescent="0.2">
      <c r="B26" s="13"/>
      <c r="C26" s="13"/>
      <c r="D26" s="13"/>
      <c r="E26" s="13"/>
      <c r="F26" s="13"/>
      <c r="G26" s="13"/>
      <c r="H26" s="13"/>
    </row>
    <row r="27" spans="1:8" x14ac:dyDescent="0.2">
      <c r="B27" s="13"/>
      <c r="C27" s="13"/>
      <c r="D27" s="13"/>
      <c r="E27" s="13"/>
      <c r="F27" s="13"/>
      <c r="G27" s="13"/>
      <c r="H27" s="13"/>
    </row>
    <row r="28" spans="1:8" x14ac:dyDescent="0.2">
      <c r="A28" s="25" t="s">
        <v>41</v>
      </c>
      <c r="B28" s="13"/>
      <c r="C28" s="13"/>
      <c r="D28" s="13"/>
      <c r="E28" s="13"/>
      <c r="F28" s="13"/>
      <c r="G28" s="13"/>
      <c r="H28" s="13"/>
    </row>
    <row r="29" spans="1:8" x14ac:dyDescent="0.2">
      <c r="A29" t="s">
        <v>1</v>
      </c>
      <c r="B29" s="13">
        <v>56306173.630000003</v>
      </c>
      <c r="C29" s="13"/>
      <c r="D29" s="13">
        <v>209755208.12</v>
      </c>
      <c r="E29" s="13"/>
      <c r="F29" s="13">
        <v>39928164.170000002</v>
      </c>
      <c r="G29" s="13"/>
      <c r="H29" s="13">
        <v>340155997.36000001</v>
      </c>
    </row>
    <row r="30" spans="1:8" x14ac:dyDescent="0.2">
      <c r="A30" t="s">
        <v>2</v>
      </c>
      <c r="B30" s="13">
        <v>50887314.920000002</v>
      </c>
      <c r="C30" s="13"/>
      <c r="D30" s="13">
        <v>189581489.59999999</v>
      </c>
      <c r="E30" s="13"/>
      <c r="F30" s="13">
        <v>36068962.43</v>
      </c>
      <c r="G30" s="13"/>
      <c r="H30" s="13">
        <v>307534012.22000003</v>
      </c>
    </row>
    <row r="31" spans="1:8" x14ac:dyDescent="0.2">
      <c r="A31" t="s">
        <v>0</v>
      </c>
      <c r="B31" s="13">
        <v>1224</v>
      </c>
      <c r="C31" s="13"/>
      <c r="D31" s="13">
        <v>614</v>
      </c>
      <c r="E31" s="13"/>
      <c r="F31" s="13">
        <v>1184</v>
      </c>
      <c r="G31" s="13"/>
      <c r="H31" s="13">
        <v>2388</v>
      </c>
    </row>
    <row r="32" spans="1:8" x14ac:dyDescent="0.2">
      <c r="A32" t="s">
        <v>31</v>
      </c>
      <c r="B32" s="13">
        <v>5417634.7100000009</v>
      </c>
      <c r="C32" s="13"/>
      <c r="D32" s="13">
        <v>20173104.519999996</v>
      </c>
      <c r="E32" s="13"/>
      <c r="F32" s="13">
        <v>3858017.74</v>
      </c>
      <c r="G32" s="13"/>
      <c r="H32" s="13">
        <v>32619597.139999997</v>
      </c>
    </row>
    <row r="33" spans="1:8" x14ac:dyDescent="0.2">
      <c r="A33" t="s">
        <v>25</v>
      </c>
      <c r="B33" s="13">
        <v>2979699.0905000009</v>
      </c>
      <c r="C33" s="13"/>
      <c r="D33" s="13">
        <v>11095207.485999998</v>
      </c>
      <c r="E33" s="13"/>
      <c r="F33" s="13">
        <v>2121909.7570000002</v>
      </c>
      <c r="G33" s="13"/>
      <c r="H33" s="13">
        <v>17940778.427000001</v>
      </c>
    </row>
    <row r="34" spans="1:8" x14ac:dyDescent="0.2">
      <c r="A34" t="s">
        <v>32</v>
      </c>
      <c r="B34" s="13">
        <v>2437935.6195000005</v>
      </c>
      <c r="C34" s="13"/>
      <c r="D34" s="13">
        <v>9077897.0339999981</v>
      </c>
      <c r="E34" s="13"/>
      <c r="F34" s="13">
        <v>1736107.9830000002</v>
      </c>
      <c r="G34" s="13"/>
      <c r="H34" s="13">
        <v>14678818.713</v>
      </c>
    </row>
    <row r="35" spans="1:8" x14ac:dyDescent="0.2">
      <c r="A35" t="s">
        <v>5</v>
      </c>
      <c r="B35" s="26">
        <v>2744</v>
      </c>
      <c r="C35" s="13"/>
      <c r="D35" s="13"/>
      <c r="E35" s="13"/>
      <c r="F35" s="13"/>
      <c r="G35" s="13"/>
      <c r="H35" s="13"/>
    </row>
    <row r="36" spans="1:8" x14ac:dyDescent="0.2">
      <c r="B36" s="13"/>
      <c r="C36" s="13"/>
      <c r="D36" s="13"/>
      <c r="E36" s="13"/>
      <c r="F36" s="13"/>
      <c r="G36" s="13"/>
      <c r="H36" s="13"/>
    </row>
    <row r="37" spans="1:8" x14ac:dyDescent="0.2">
      <c r="B37" s="13"/>
      <c r="C37" s="13"/>
      <c r="D37" s="13"/>
      <c r="E37" s="13"/>
      <c r="F37" s="13"/>
      <c r="G37" s="13"/>
      <c r="H37" s="13"/>
    </row>
    <row r="38" spans="1:8" ht="75.95" customHeight="1" x14ac:dyDescent="0.2">
      <c r="A38" s="80" t="s">
        <v>51</v>
      </c>
      <c r="B38" s="80"/>
      <c r="C38" s="80"/>
      <c r="D38" s="80"/>
      <c r="E38" s="80"/>
      <c r="F38" s="80"/>
      <c r="G38" s="80"/>
      <c r="H38" s="80"/>
    </row>
    <row r="39" spans="1:8" x14ac:dyDescent="0.2">
      <c r="B39" s="13"/>
      <c r="C39" s="13"/>
      <c r="D39" s="13"/>
      <c r="E39" s="13"/>
      <c r="F39" s="13"/>
      <c r="G39" s="13"/>
      <c r="H39" s="13"/>
    </row>
    <row r="40" spans="1:8" x14ac:dyDescent="0.2">
      <c r="A40" s="25" t="s">
        <v>50</v>
      </c>
      <c r="B40" s="13"/>
      <c r="C40" s="13"/>
      <c r="D40" s="13"/>
      <c r="E40" s="13"/>
      <c r="F40" s="13"/>
      <c r="G40" s="13"/>
      <c r="H40" s="13"/>
    </row>
    <row r="41" spans="1:8" x14ac:dyDescent="0.2">
      <c r="A41" t="s">
        <v>1</v>
      </c>
      <c r="B41" s="13">
        <v>49317346.329999998</v>
      </c>
      <c r="C41" s="13"/>
      <c r="D41" s="13">
        <v>11449363.560000001</v>
      </c>
      <c r="E41" s="13"/>
      <c r="F41" s="13">
        <v>38836466.140000001</v>
      </c>
      <c r="G41" s="13"/>
      <c r="H41" s="13">
        <v>50285829.700000003</v>
      </c>
    </row>
    <row r="42" spans="1:8" x14ac:dyDescent="0.2">
      <c r="A42" t="s">
        <v>2</v>
      </c>
      <c r="B42" s="13">
        <v>44622264.789999999</v>
      </c>
      <c r="C42" s="13"/>
      <c r="D42" s="13">
        <v>10381988.189999999</v>
      </c>
      <c r="E42" s="13"/>
      <c r="F42" s="13">
        <v>35105131.789999999</v>
      </c>
      <c r="G42" s="13"/>
      <c r="H42" s="13">
        <v>45487119.979999997</v>
      </c>
    </row>
    <row r="43" spans="1:8" x14ac:dyDescent="0.2">
      <c r="A43" t="s">
        <v>0</v>
      </c>
      <c r="B43" s="13">
        <v>16619.13</v>
      </c>
      <c r="C43" s="13"/>
      <c r="D43" s="13">
        <v>20216.91</v>
      </c>
      <c r="E43" s="13"/>
      <c r="F43" s="13">
        <v>2262</v>
      </c>
      <c r="G43" s="13"/>
      <c r="H43" s="13">
        <v>22478.91</v>
      </c>
    </row>
    <row r="44" spans="1:8" x14ac:dyDescent="0.2">
      <c r="A44" t="s">
        <v>31</v>
      </c>
      <c r="B44" s="13">
        <v>4678462.41</v>
      </c>
      <c r="C44" s="13"/>
      <c r="D44" s="13">
        <v>1047158.46</v>
      </c>
      <c r="E44" s="13"/>
      <c r="F44" s="13">
        <v>3729072.35</v>
      </c>
      <c r="G44" s="13"/>
      <c r="H44" s="13">
        <v>4776230.8099999996</v>
      </c>
    </row>
    <row r="45" spans="1:8" x14ac:dyDescent="0.2">
      <c r="A45" t="s">
        <v>25</v>
      </c>
      <c r="B45" s="13">
        <v>2573154.3254999998</v>
      </c>
      <c r="C45" s="13"/>
      <c r="D45" s="13">
        <v>575937.15300000005</v>
      </c>
      <c r="E45" s="13"/>
      <c r="F45" s="13">
        <v>2050989.7925000002</v>
      </c>
      <c r="G45" s="13"/>
      <c r="H45" s="13">
        <v>2626926.9454999999</v>
      </c>
    </row>
    <row r="46" spans="1:8" x14ac:dyDescent="0.2">
      <c r="A46" t="s">
        <v>32</v>
      </c>
      <c r="B46" s="13">
        <v>2105308.0844999999</v>
      </c>
      <c r="C46" s="13"/>
      <c r="D46" s="13">
        <v>471221.30699999997</v>
      </c>
      <c r="E46" s="13"/>
      <c r="F46" s="13">
        <v>1678082.5575000001</v>
      </c>
      <c r="G46" s="13"/>
      <c r="H46" s="13">
        <v>2149303.8644999997</v>
      </c>
    </row>
    <row r="47" spans="1:8" x14ac:dyDescent="0.2">
      <c r="A47" t="s">
        <v>5</v>
      </c>
      <c r="B47" s="26">
        <v>2000</v>
      </c>
      <c r="C47" s="13"/>
      <c r="D47" s="13"/>
      <c r="E47" s="13"/>
      <c r="F47" s="13"/>
      <c r="G47" s="13"/>
      <c r="H47" s="13"/>
    </row>
    <row r="48" spans="1:8" x14ac:dyDescent="0.2">
      <c r="B48" s="26"/>
      <c r="C48" s="13"/>
      <c r="D48" s="13"/>
      <c r="E48" s="13"/>
      <c r="F48" s="13"/>
      <c r="G48" s="13"/>
      <c r="H48" s="13"/>
    </row>
    <row r="49" spans="1:8" x14ac:dyDescent="0.2">
      <c r="B49" s="13"/>
      <c r="C49" s="13"/>
      <c r="D49" s="13"/>
      <c r="E49" s="13"/>
      <c r="F49" s="13"/>
      <c r="G49" s="13"/>
      <c r="H49" s="13"/>
    </row>
    <row r="50" spans="1:8" x14ac:dyDescent="0.2">
      <c r="A50" s="8" t="s">
        <v>6</v>
      </c>
      <c r="B50" s="13"/>
      <c r="C50" s="13"/>
      <c r="D50" s="13"/>
      <c r="E50" s="13"/>
      <c r="F50" s="13"/>
      <c r="G50" s="13"/>
      <c r="H50" s="13"/>
    </row>
    <row r="51" spans="1:8" x14ac:dyDescent="0.2">
      <c r="A51" t="s">
        <v>1</v>
      </c>
      <c r="B51" s="13">
        <v>206695372.43000001</v>
      </c>
      <c r="C51" s="13"/>
      <c r="D51" s="13">
        <v>573399175.81999993</v>
      </c>
      <c r="E51" s="13"/>
      <c r="F51" s="13">
        <v>149801976.23000002</v>
      </c>
      <c r="G51" s="13"/>
      <c r="H51" s="13">
        <v>1203707635.8499999</v>
      </c>
    </row>
    <row r="52" spans="1:8" x14ac:dyDescent="0.2">
      <c r="A52" t="s">
        <v>2</v>
      </c>
      <c r="B52" s="13">
        <v>187298975.19000003</v>
      </c>
      <c r="C52" s="13"/>
      <c r="D52" s="13">
        <v>520352754.31000012</v>
      </c>
      <c r="E52" s="13"/>
      <c r="F52" s="13">
        <v>135671672.90000001</v>
      </c>
      <c r="G52" s="13"/>
      <c r="H52" s="13">
        <v>1092006514.8600001</v>
      </c>
    </row>
    <row r="53" spans="1:8" x14ac:dyDescent="0.2">
      <c r="A53" t="s">
        <v>0</v>
      </c>
      <c r="B53" s="13">
        <v>53688.13</v>
      </c>
      <c r="C53" s="13"/>
      <c r="D53" s="13">
        <v>293559.65999999997</v>
      </c>
      <c r="E53" s="13"/>
      <c r="F53" s="13">
        <v>27643.25</v>
      </c>
      <c r="G53" s="13"/>
      <c r="H53" s="13">
        <v>466375.91</v>
      </c>
    </row>
    <row r="54" spans="1:8" x14ac:dyDescent="0.2">
      <c r="A54" t="s">
        <v>30</v>
      </c>
      <c r="B54" s="13">
        <v>0</v>
      </c>
      <c r="C54" s="13"/>
      <c r="D54" s="13">
        <v>0</v>
      </c>
      <c r="E54" s="13"/>
      <c r="F54" s="13">
        <v>0</v>
      </c>
      <c r="G54" s="13"/>
      <c r="H54" s="13">
        <v>199152.03</v>
      </c>
    </row>
    <row r="55" spans="1:8" x14ac:dyDescent="0.2">
      <c r="A55" t="s">
        <v>31</v>
      </c>
      <c r="B55" s="13">
        <v>19342709.109999996</v>
      </c>
      <c r="C55" s="13"/>
      <c r="D55" s="13">
        <v>52752861.849999994</v>
      </c>
      <c r="E55" s="13"/>
      <c r="F55" s="13">
        <v>14102660.080000002</v>
      </c>
      <c r="G55" s="13"/>
      <c r="H55" s="13">
        <v>111433897.10999998</v>
      </c>
    </row>
    <row r="56" spans="1:8" x14ac:dyDescent="0.2">
      <c r="A56" t="s">
        <v>25</v>
      </c>
      <c r="B56" s="13">
        <v>10638490.010499999</v>
      </c>
      <c r="C56" s="13"/>
      <c r="D56" s="13">
        <v>29014074.017499998</v>
      </c>
      <c r="E56" s="13"/>
      <c r="F56" s="13">
        <v>7756463.0440000016</v>
      </c>
      <c r="G56" s="13"/>
      <c r="H56" s="13">
        <v>61288643.410499997</v>
      </c>
    </row>
    <row r="57" spans="1:8" x14ac:dyDescent="0.2">
      <c r="A57" t="s">
        <v>32</v>
      </c>
      <c r="B57" s="13">
        <v>8704219.0994999986</v>
      </c>
      <c r="C57" s="13"/>
      <c r="D57" s="13">
        <v>23738787.8325</v>
      </c>
      <c r="E57" s="13"/>
      <c r="F57" s="13">
        <v>6346197.0360000012</v>
      </c>
      <c r="G57" s="13"/>
      <c r="H57" s="13">
        <v>50145253.699499995</v>
      </c>
    </row>
    <row r="58" spans="1:8" x14ac:dyDescent="0.2">
      <c r="A58" t="s">
        <v>5</v>
      </c>
      <c r="B58" s="26">
        <v>7929</v>
      </c>
    </row>
    <row r="61" spans="1:8" ht="93" customHeight="1" x14ac:dyDescent="0.2">
      <c r="A61" s="80" t="s">
        <v>54</v>
      </c>
      <c r="B61" s="80"/>
      <c r="C61" s="80"/>
      <c r="D61" s="80"/>
      <c r="E61" s="80"/>
      <c r="F61" s="80"/>
      <c r="G61" s="80"/>
      <c r="H61" s="80"/>
    </row>
    <row r="62" spans="1:8" x14ac:dyDescent="0.2">
      <c r="A62" s="29"/>
    </row>
    <row r="63" spans="1:8" x14ac:dyDescent="0.2">
      <c r="A63" s="29"/>
    </row>
    <row r="64" spans="1:8" x14ac:dyDescent="0.2">
      <c r="A64" s="29"/>
    </row>
    <row r="65" spans="1:1" x14ac:dyDescent="0.2">
      <c r="A65" s="29"/>
    </row>
  </sheetData>
  <mergeCells count="4">
    <mergeCell ref="A1:H1"/>
    <mergeCell ref="A2:H2"/>
    <mergeCell ref="A38:H38"/>
    <mergeCell ref="A61:H61"/>
  </mergeCells>
  <phoneticPr fontId="4" type="noConversion"/>
  <pageMargins left="0.75" right="0.75" top="1" bottom="1" header="0.5" footer="0.5"/>
  <headerFooter alignWithMargins="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workbookViewId="0">
      <selection activeCell="A3" sqref="A3"/>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7.28515625" bestFit="1" customWidth="1"/>
  </cols>
  <sheetData>
    <row r="1" spans="1:6" ht="63" customHeight="1" x14ac:dyDescent="0.2">
      <c r="A1" s="82"/>
      <c r="B1" s="82"/>
      <c r="C1" s="82"/>
      <c r="D1" s="82"/>
      <c r="E1" s="82"/>
      <c r="F1" s="82"/>
    </row>
    <row r="2" spans="1:6" ht="18" x14ac:dyDescent="0.25">
      <c r="A2" s="76" t="s">
        <v>22</v>
      </c>
      <c r="B2" s="77"/>
      <c r="C2" s="77"/>
      <c r="D2" s="77"/>
      <c r="E2" s="77"/>
      <c r="F2" s="77"/>
    </row>
    <row r="3" spans="1:6" ht="18" x14ac:dyDescent="0.25">
      <c r="A3" s="14"/>
      <c r="B3" s="15"/>
      <c r="C3" s="15"/>
      <c r="D3" s="17"/>
      <c r="E3" s="17"/>
      <c r="F3" s="17"/>
    </row>
    <row r="4" spans="1:6" x14ac:dyDescent="0.2">
      <c r="B4" s="16" t="s">
        <v>55</v>
      </c>
      <c r="C4" s="10"/>
      <c r="D4" s="16" t="s">
        <v>53</v>
      </c>
      <c r="E4" s="10"/>
      <c r="F4" s="16" t="s">
        <v>28</v>
      </c>
    </row>
    <row r="5" spans="1:6" x14ac:dyDescent="0.2">
      <c r="A5" s="9"/>
      <c r="B5" s="11" t="s">
        <v>56</v>
      </c>
      <c r="C5" s="9"/>
      <c r="D5" s="11" t="s">
        <v>11</v>
      </c>
      <c r="F5" s="11" t="s">
        <v>8</v>
      </c>
    </row>
    <row r="7" spans="1:6" x14ac:dyDescent="0.2">
      <c r="A7" s="8" t="s">
        <v>3</v>
      </c>
      <c r="B7" s="8"/>
      <c r="C7" s="8"/>
    </row>
    <row r="8" spans="1:6" x14ac:dyDescent="0.2">
      <c r="A8" t="s">
        <v>1</v>
      </c>
      <c r="B8" s="13">
        <v>33950587.850000001</v>
      </c>
      <c r="C8" s="13"/>
      <c r="D8" s="13">
        <v>59711421.439999998</v>
      </c>
      <c r="E8" s="13"/>
      <c r="F8" s="13">
        <v>323685541.50000006</v>
      </c>
    </row>
    <row r="9" spans="1:6" x14ac:dyDescent="0.2">
      <c r="A9" t="s">
        <v>2</v>
      </c>
      <c r="B9" s="13">
        <v>30658480.18</v>
      </c>
      <c r="C9" s="13"/>
      <c r="D9" s="13">
        <v>53883795.990000002</v>
      </c>
      <c r="E9" s="13"/>
      <c r="F9" s="13">
        <v>292327327.62</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3292107.67</v>
      </c>
      <c r="C12" s="13"/>
      <c r="D12" s="13">
        <v>5827625.4500000002</v>
      </c>
      <c r="E12" s="13"/>
      <c r="F12" s="13">
        <v>31550955.91</v>
      </c>
    </row>
    <row r="13" spans="1:6" x14ac:dyDescent="0.2">
      <c r="A13" t="s">
        <v>25</v>
      </c>
      <c r="B13" s="13">
        <v>1810659.2185000011</v>
      </c>
      <c r="C13" s="13"/>
      <c r="D13" s="13">
        <v>3205193.9975000005</v>
      </c>
      <c r="E13" s="13"/>
      <c r="F13" s="13">
        <v>17353025.750500001</v>
      </c>
    </row>
    <row r="14" spans="1:6" x14ac:dyDescent="0.2">
      <c r="A14" t="s">
        <v>32</v>
      </c>
      <c r="B14" s="13">
        <v>1481448.4515000009</v>
      </c>
      <c r="C14" s="13"/>
      <c r="D14" s="13">
        <v>2622431.4525000001</v>
      </c>
      <c r="E14" s="13"/>
      <c r="F14" s="13">
        <v>14197930.159500001</v>
      </c>
    </row>
    <row r="15" spans="1:6" x14ac:dyDescent="0.2">
      <c r="A15" t="s">
        <v>5</v>
      </c>
      <c r="B15" s="13">
        <v>1109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57562110.299999997</v>
      </c>
      <c r="C19" s="13"/>
      <c r="D19" s="13">
        <v>102838622.63</v>
      </c>
      <c r="E19" s="13"/>
      <c r="F19" s="13">
        <v>581092965.43999994</v>
      </c>
    </row>
    <row r="20" spans="1:6" x14ac:dyDescent="0.2">
      <c r="A20" t="s">
        <v>2</v>
      </c>
      <c r="B20" s="13">
        <v>52441899.619999997</v>
      </c>
      <c r="C20" s="13"/>
      <c r="D20" s="13">
        <v>93714162.49000001</v>
      </c>
      <c r="E20" s="13"/>
      <c r="F20" s="13">
        <v>529758434.84000003</v>
      </c>
    </row>
    <row r="21" spans="1:6" x14ac:dyDescent="0.2">
      <c r="A21" t="s">
        <v>0</v>
      </c>
      <c r="B21" s="13">
        <v>48484</v>
      </c>
      <c r="C21" s="13"/>
      <c r="D21" s="13">
        <v>72681.25</v>
      </c>
      <c r="E21" s="13"/>
      <c r="F21" s="13">
        <v>483583</v>
      </c>
    </row>
    <row r="22" spans="1:6" x14ac:dyDescent="0.2">
      <c r="A22" t="s">
        <v>31</v>
      </c>
      <c r="B22" s="13">
        <v>5071726.68</v>
      </c>
      <c r="C22" s="13"/>
      <c r="D22" s="13">
        <v>9051778.889999995</v>
      </c>
      <c r="E22" s="13"/>
      <c r="F22" s="13">
        <v>50850947.600000001</v>
      </c>
    </row>
    <row r="23" spans="1:6" x14ac:dyDescent="0.2">
      <c r="A23" t="s">
        <v>25</v>
      </c>
      <c r="B23" s="13">
        <v>2789449.6740000001</v>
      </c>
      <c r="C23" s="13"/>
      <c r="D23" s="13">
        <v>4978478.3894999977</v>
      </c>
      <c r="E23" s="13"/>
      <c r="F23" s="13">
        <v>27968021.180000003</v>
      </c>
    </row>
    <row r="24" spans="1:6" x14ac:dyDescent="0.2">
      <c r="A24" t="s">
        <v>32</v>
      </c>
      <c r="B24" s="13">
        <v>2282277.0060000001</v>
      </c>
      <c r="C24" s="13"/>
      <c r="D24" s="13">
        <v>4073300.5004999978</v>
      </c>
      <c r="E24" s="13"/>
      <c r="F24" s="13">
        <v>22882926.420000002</v>
      </c>
    </row>
    <row r="25" spans="1:6" x14ac:dyDescent="0.2">
      <c r="A25" t="s">
        <v>5</v>
      </c>
      <c r="B25" s="13">
        <v>2076</v>
      </c>
      <c r="C25" s="13"/>
      <c r="D25" s="13"/>
      <c r="E25" s="13"/>
      <c r="F25" s="13"/>
    </row>
    <row r="26" spans="1:6" x14ac:dyDescent="0.2">
      <c r="B26" s="13"/>
      <c r="C26" s="13"/>
      <c r="D26" s="13"/>
      <c r="E26" s="13"/>
      <c r="F26" s="13"/>
    </row>
    <row r="27" spans="1:6" x14ac:dyDescent="0.2">
      <c r="B27" s="13"/>
      <c r="C27" s="13"/>
      <c r="D27" s="13"/>
      <c r="E27" s="13"/>
      <c r="F27" s="13"/>
    </row>
    <row r="28" spans="1:6" x14ac:dyDescent="0.2">
      <c r="A28" s="25" t="s">
        <v>41</v>
      </c>
      <c r="B28" s="13"/>
      <c r="C28" s="13"/>
      <c r="D28" s="13"/>
      <c r="E28" s="13"/>
      <c r="F28" s="13"/>
    </row>
    <row r="29" spans="1:6" x14ac:dyDescent="0.2">
      <c r="A29" t="s">
        <v>1</v>
      </c>
      <c r="B29" s="13">
        <v>58043229.390000001</v>
      </c>
      <c r="C29" s="13"/>
      <c r="D29" s="13">
        <v>97971393.559999987</v>
      </c>
      <c r="E29" s="13"/>
      <c r="F29" s="13">
        <v>398199226.75</v>
      </c>
    </row>
    <row r="30" spans="1:6" x14ac:dyDescent="0.2">
      <c r="A30" t="s">
        <v>2</v>
      </c>
      <c r="B30" s="13">
        <v>52489751.630000003</v>
      </c>
      <c r="C30" s="13"/>
      <c r="D30" s="13">
        <v>88558714.060000002</v>
      </c>
      <c r="E30" s="13"/>
      <c r="F30" s="13">
        <v>360023763.85000002</v>
      </c>
    </row>
    <row r="31" spans="1:6" x14ac:dyDescent="0.2">
      <c r="A31" t="s">
        <v>0</v>
      </c>
      <c r="B31" s="13">
        <v>153662.75</v>
      </c>
      <c r="C31" s="13"/>
      <c r="D31" s="13">
        <v>154846.75</v>
      </c>
      <c r="E31" s="13"/>
      <c r="F31" s="13">
        <v>156050.75</v>
      </c>
    </row>
    <row r="32" spans="1:6" x14ac:dyDescent="0.2">
      <c r="A32" t="s">
        <v>31</v>
      </c>
      <c r="B32" s="13">
        <v>5399815.0099999979</v>
      </c>
      <c r="C32" s="13"/>
      <c r="D32" s="13">
        <v>9257832.7500000019</v>
      </c>
      <c r="E32" s="13"/>
      <c r="F32" s="13">
        <v>38019412.149999999</v>
      </c>
    </row>
    <row r="33" spans="1:6" x14ac:dyDescent="0.2">
      <c r="A33" t="s">
        <v>25</v>
      </c>
      <c r="B33" s="13">
        <v>2969898.255499999</v>
      </c>
      <c r="C33" s="13"/>
      <c r="D33" s="13">
        <v>5091808.0125000011</v>
      </c>
      <c r="E33" s="13"/>
      <c r="F33" s="13">
        <v>20910676.682500001</v>
      </c>
    </row>
    <row r="34" spans="1:6" x14ac:dyDescent="0.2">
      <c r="A34" t="s">
        <v>32</v>
      </c>
      <c r="B34" s="13">
        <v>2429916.7544999993</v>
      </c>
      <c r="C34" s="13"/>
      <c r="D34" s="13">
        <v>4166024.7375000007</v>
      </c>
      <c r="E34" s="13"/>
      <c r="F34" s="13">
        <v>17108735.467500001</v>
      </c>
    </row>
    <row r="35" spans="1:6" x14ac:dyDescent="0.2">
      <c r="A35" t="s">
        <v>5</v>
      </c>
      <c r="B35" s="26">
        <v>2744</v>
      </c>
      <c r="C35" s="13"/>
      <c r="D35" s="13"/>
      <c r="E35" s="13"/>
      <c r="F35" s="13"/>
    </row>
    <row r="36" spans="1:6" x14ac:dyDescent="0.2">
      <c r="B36" s="13"/>
      <c r="C36" s="13"/>
      <c r="D36" s="13"/>
      <c r="E36" s="13"/>
      <c r="F36" s="13"/>
    </row>
    <row r="37" spans="1:6" x14ac:dyDescent="0.2">
      <c r="B37" s="13"/>
      <c r="C37" s="13"/>
      <c r="D37" s="13"/>
      <c r="E37" s="13"/>
      <c r="F37" s="13"/>
    </row>
    <row r="38" spans="1:6" ht="75.95" customHeight="1" x14ac:dyDescent="0.2">
      <c r="A38" s="80" t="s">
        <v>51</v>
      </c>
      <c r="B38" s="80"/>
      <c r="C38" s="80"/>
      <c r="D38" s="80"/>
      <c r="E38" s="80"/>
      <c r="F38" s="80"/>
    </row>
    <row r="39" spans="1:6" x14ac:dyDescent="0.2">
      <c r="B39" s="13"/>
      <c r="C39" s="13"/>
      <c r="D39" s="13"/>
      <c r="E39" s="13"/>
      <c r="F39" s="13"/>
    </row>
    <row r="40" spans="1:6" x14ac:dyDescent="0.2">
      <c r="A40" s="25" t="s">
        <v>50</v>
      </c>
      <c r="B40" s="13"/>
      <c r="C40" s="13"/>
      <c r="D40" s="13"/>
      <c r="E40" s="13"/>
      <c r="F40" s="13"/>
    </row>
    <row r="41" spans="1:6" x14ac:dyDescent="0.2">
      <c r="A41" t="s">
        <v>1</v>
      </c>
      <c r="B41" s="13">
        <v>50018186.170000002</v>
      </c>
      <c r="C41" s="13"/>
      <c r="D41" s="13">
        <v>88854652.309999987</v>
      </c>
      <c r="E41" s="13"/>
      <c r="F41" s="13">
        <v>100304015.86999999</v>
      </c>
    </row>
    <row r="42" spans="1:6" x14ac:dyDescent="0.2">
      <c r="A42" t="s">
        <v>2</v>
      </c>
      <c r="B42" s="13">
        <v>45401071.920000002</v>
      </c>
      <c r="C42" s="13"/>
      <c r="D42" s="13">
        <v>80506203.709999993</v>
      </c>
      <c r="E42" s="13"/>
      <c r="F42" s="13">
        <v>90888191.899999991</v>
      </c>
    </row>
    <row r="43" spans="1:6" x14ac:dyDescent="0.2">
      <c r="A43" t="s">
        <v>0</v>
      </c>
      <c r="B43" s="13">
        <v>6128</v>
      </c>
      <c r="C43" s="13"/>
      <c r="D43" s="13">
        <v>8390</v>
      </c>
      <c r="E43" s="13"/>
      <c r="F43" s="13">
        <v>28606.91</v>
      </c>
    </row>
    <row r="44" spans="1:6" x14ac:dyDescent="0.2">
      <c r="A44" t="s">
        <v>31</v>
      </c>
      <c r="B44" s="13">
        <v>4610986.25</v>
      </c>
      <c r="C44" s="13"/>
      <c r="D44" s="13">
        <v>8340058.6000000034</v>
      </c>
      <c r="E44" s="13"/>
      <c r="F44" s="13">
        <v>9387217.0600000042</v>
      </c>
    </row>
    <row r="45" spans="1:6" x14ac:dyDescent="0.2">
      <c r="A45" t="s">
        <v>25</v>
      </c>
      <c r="B45" s="13">
        <v>2536042.4375</v>
      </c>
      <c r="C45" s="13"/>
      <c r="D45" s="13">
        <v>4587032.2300000004</v>
      </c>
      <c r="E45" s="13"/>
      <c r="F45" s="13">
        <v>5162969.3830000032</v>
      </c>
    </row>
    <row r="46" spans="1:6" x14ac:dyDescent="0.2">
      <c r="A46" t="s">
        <v>32</v>
      </c>
      <c r="B46" s="13">
        <v>2074943.8125</v>
      </c>
      <c r="C46" s="13"/>
      <c r="D46" s="13">
        <v>3753026.37</v>
      </c>
      <c r="E46" s="13"/>
      <c r="F46" s="13">
        <v>4224247.677000002</v>
      </c>
    </row>
    <row r="47" spans="1:6" x14ac:dyDescent="0.2">
      <c r="A47" t="s">
        <v>5</v>
      </c>
      <c r="B47" s="13">
        <v>2000</v>
      </c>
      <c r="C47" s="13"/>
      <c r="D47" s="13"/>
      <c r="E47" s="13"/>
      <c r="F47" s="13"/>
    </row>
    <row r="48" spans="1:6" x14ac:dyDescent="0.2">
      <c r="B48" s="13"/>
      <c r="C48" s="13"/>
      <c r="D48" s="13"/>
      <c r="E48" s="13"/>
      <c r="F48" s="13"/>
    </row>
    <row r="49" spans="1:6" x14ac:dyDescent="0.2">
      <c r="B49" s="13"/>
      <c r="C49" s="13"/>
      <c r="D49" s="13"/>
      <c r="E49" s="13"/>
      <c r="F49" s="13"/>
    </row>
    <row r="50" spans="1:6" x14ac:dyDescent="0.2">
      <c r="A50" s="8" t="s">
        <v>6</v>
      </c>
      <c r="B50" s="13"/>
      <c r="C50" s="13"/>
      <c r="D50" s="13"/>
      <c r="E50" s="13"/>
      <c r="F50" s="13"/>
    </row>
    <row r="51" spans="1:6" x14ac:dyDescent="0.2">
      <c r="A51" t="s">
        <v>1</v>
      </c>
      <c r="B51" s="13">
        <v>199574113.71000001</v>
      </c>
      <c r="C51" s="13"/>
      <c r="D51" s="13">
        <v>349376089.94000006</v>
      </c>
      <c r="E51" s="13"/>
      <c r="F51" s="13">
        <v>1403281749.5599999</v>
      </c>
    </row>
    <row r="52" spans="1:6" x14ac:dyDescent="0.2">
      <c r="A52" t="s">
        <v>2</v>
      </c>
      <c r="B52" s="13">
        <v>180991203.34999999</v>
      </c>
      <c r="C52" s="13"/>
      <c r="D52" s="13">
        <v>316662876.24999994</v>
      </c>
      <c r="E52" s="13"/>
      <c r="F52" s="13">
        <v>1272997718.21</v>
      </c>
    </row>
    <row r="53" spans="1:6" x14ac:dyDescent="0.2">
      <c r="A53" t="s">
        <v>0</v>
      </c>
      <c r="B53" s="13">
        <v>208274.75</v>
      </c>
      <c r="C53" s="13"/>
      <c r="D53" s="13">
        <v>235918</v>
      </c>
      <c r="E53" s="13"/>
      <c r="F53" s="13">
        <v>674650.66</v>
      </c>
    </row>
    <row r="54" spans="1:6" x14ac:dyDescent="0.2">
      <c r="A54" t="s">
        <v>30</v>
      </c>
      <c r="B54" s="13">
        <v>0</v>
      </c>
      <c r="C54" s="13"/>
      <c r="D54" s="13">
        <v>0</v>
      </c>
      <c r="E54" s="13"/>
      <c r="F54" s="13">
        <v>199152.03</v>
      </c>
    </row>
    <row r="55" spans="1:6" x14ac:dyDescent="0.2">
      <c r="A55" t="s">
        <v>31</v>
      </c>
      <c r="B55" s="13">
        <v>18374635.609999999</v>
      </c>
      <c r="C55" s="13"/>
      <c r="D55" s="13">
        <v>32477295.689999998</v>
      </c>
      <c r="E55" s="13"/>
      <c r="F55" s="13">
        <v>129808532.71999998</v>
      </c>
    </row>
    <row r="56" spans="1:6" x14ac:dyDescent="0.2">
      <c r="A56" t="s">
        <v>25</v>
      </c>
      <c r="B56" s="13">
        <v>10106049.5855</v>
      </c>
      <c r="C56" s="13"/>
      <c r="D56" s="13">
        <v>17862512.629500002</v>
      </c>
      <c r="E56" s="13"/>
      <c r="F56" s="13">
        <v>71394692.995999992</v>
      </c>
    </row>
    <row r="57" spans="1:6" x14ac:dyDescent="0.2">
      <c r="A57" t="s">
        <v>32</v>
      </c>
      <c r="B57" s="13">
        <v>8268586.0245000003</v>
      </c>
      <c r="C57" s="13"/>
      <c r="D57" s="13">
        <v>14614783.0605</v>
      </c>
      <c r="E57" s="13"/>
      <c r="F57" s="13">
        <v>58413839.723999992</v>
      </c>
    </row>
    <row r="58" spans="1:6" x14ac:dyDescent="0.2">
      <c r="A58" t="s">
        <v>5</v>
      </c>
      <c r="B58" s="26">
        <v>7929</v>
      </c>
    </row>
    <row r="61" spans="1:6" ht="76.5" customHeight="1" x14ac:dyDescent="0.2">
      <c r="A61" s="80" t="s">
        <v>51</v>
      </c>
      <c r="B61" s="80"/>
      <c r="C61" s="80"/>
      <c r="D61" s="80"/>
      <c r="E61" s="80"/>
      <c r="F61" s="80"/>
    </row>
    <row r="62" spans="1:6" x14ac:dyDescent="0.2">
      <c r="A62" s="29"/>
    </row>
    <row r="63" spans="1:6" x14ac:dyDescent="0.2">
      <c r="A63" s="29"/>
    </row>
    <row r="64" spans="1:6" x14ac:dyDescent="0.2">
      <c r="A64" s="29"/>
    </row>
    <row r="65" spans="1:1" x14ac:dyDescent="0.2">
      <c r="A65" s="29"/>
    </row>
  </sheetData>
  <mergeCells count="4">
    <mergeCell ref="A1:F1"/>
    <mergeCell ref="A2:F2"/>
    <mergeCell ref="A38:F38"/>
    <mergeCell ref="A61:F61"/>
  </mergeCells>
  <phoneticPr fontId="4" type="noConversion"/>
  <pageMargins left="0.75" right="0.75" top="1" bottom="1" header="0.5" footer="0.5"/>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election activeCell="D8" sqref="D8"/>
    </sheetView>
  </sheetViews>
  <sheetFormatPr defaultRowHeight="12.75" x14ac:dyDescent="0.2"/>
  <cols>
    <col min="1" max="1" width="22.7109375" bestFit="1" customWidth="1"/>
    <col min="2" max="2" width="14.42578125" bestFit="1" customWidth="1"/>
    <col min="3" max="3" width="2" customWidth="1"/>
    <col min="4" max="4" width="14.42578125" bestFit="1" customWidth="1"/>
    <col min="5" max="5" width="2.28515625" customWidth="1"/>
    <col min="6" max="6" width="15.5703125" bestFit="1" customWidth="1"/>
    <col min="7" max="7" width="9.140625" style="1"/>
  </cols>
  <sheetData>
    <row r="1" spans="1:7" ht="60.75" customHeight="1" x14ac:dyDescent="0.2">
      <c r="A1" s="75"/>
      <c r="B1" s="75"/>
      <c r="C1" s="75"/>
      <c r="D1" s="75"/>
      <c r="E1" s="75"/>
      <c r="F1" s="75"/>
    </row>
    <row r="2" spans="1:7" ht="26.25" customHeight="1" x14ac:dyDescent="0.25">
      <c r="A2" s="76" t="s">
        <v>22</v>
      </c>
      <c r="B2" s="77"/>
      <c r="C2" s="77"/>
      <c r="D2" s="77"/>
      <c r="E2" s="77"/>
      <c r="F2" s="77"/>
    </row>
    <row r="3" spans="1:7" ht="26.25" customHeight="1" x14ac:dyDescent="0.2"/>
    <row r="4" spans="1:7" x14ac:dyDescent="0.2">
      <c r="B4" s="10"/>
      <c r="C4" s="10"/>
      <c r="D4" s="12" t="s">
        <v>14</v>
      </c>
      <c r="E4" s="10"/>
      <c r="F4" s="12" t="s">
        <v>13</v>
      </c>
    </row>
    <row r="5" spans="1:7" x14ac:dyDescent="0.2">
      <c r="A5" s="9"/>
      <c r="B5" s="9" t="s">
        <v>19</v>
      </c>
      <c r="C5" s="9"/>
      <c r="D5" s="11" t="s">
        <v>11</v>
      </c>
      <c r="F5" s="11" t="s">
        <v>8</v>
      </c>
      <c r="G5" s="2"/>
    </row>
    <row r="7" spans="1:7" x14ac:dyDescent="0.2">
      <c r="A7" s="8" t="s">
        <v>3</v>
      </c>
      <c r="B7" s="8"/>
      <c r="C7" s="8"/>
    </row>
    <row r="8" spans="1:7" x14ac:dyDescent="0.2">
      <c r="A8" t="s">
        <v>1</v>
      </c>
      <c r="B8" s="13">
        <v>1257525.01</v>
      </c>
      <c r="D8" s="13">
        <v>1257525.01</v>
      </c>
      <c r="F8" s="13">
        <v>1257525.01</v>
      </c>
    </row>
    <row r="9" spans="1:7" x14ac:dyDescent="0.2">
      <c r="A9" t="s">
        <v>2</v>
      </c>
      <c r="B9" s="13">
        <v>1162475.53</v>
      </c>
      <c r="D9" s="13">
        <v>1162475.53</v>
      </c>
      <c r="F9" s="13">
        <v>1162475.53</v>
      </c>
    </row>
    <row r="10" spans="1:7" x14ac:dyDescent="0.2">
      <c r="A10" t="s">
        <v>0</v>
      </c>
      <c r="B10" s="13">
        <v>0</v>
      </c>
      <c r="D10" s="13">
        <v>0</v>
      </c>
      <c r="F10" s="13">
        <v>0</v>
      </c>
    </row>
    <row r="11" spans="1:7" x14ac:dyDescent="0.2">
      <c r="A11" t="s">
        <v>31</v>
      </c>
      <c r="B11" s="13">
        <f>+B8-B9-B10</f>
        <v>95049.479999999981</v>
      </c>
      <c r="D11" s="13">
        <f>+D8-D9-D10</f>
        <v>95049.479999999981</v>
      </c>
      <c r="F11" s="13">
        <f>+F8-F9-F10</f>
        <v>95049.479999999981</v>
      </c>
    </row>
    <row r="12" spans="1:7" x14ac:dyDescent="0.2">
      <c r="A12" t="s">
        <v>25</v>
      </c>
      <c r="B12" s="13">
        <v>52277.213999999993</v>
      </c>
      <c r="D12" s="13">
        <v>52277.213999999993</v>
      </c>
      <c r="F12" s="13">
        <v>52277.213999999993</v>
      </c>
    </row>
    <row r="13" spans="1:7" x14ac:dyDescent="0.2">
      <c r="A13" t="s">
        <v>32</v>
      </c>
      <c r="B13" s="13">
        <v>42772.265999999996</v>
      </c>
      <c r="D13" s="13">
        <v>42772.265999999996</v>
      </c>
      <c r="F13" s="13">
        <v>42772.265999999996</v>
      </c>
    </row>
    <row r="14" spans="1:7" x14ac:dyDescent="0.2">
      <c r="A14" t="s">
        <v>5</v>
      </c>
      <c r="B14" s="18">
        <v>1099</v>
      </c>
    </row>
    <row r="17" spans="1:1" x14ac:dyDescent="0.2">
      <c r="A17" s="19" t="s">
        <v>33</v>
      </c>
    </row>
    <row r="18" spans="1:1" x14ac:dyDescent="0.2">
      <c r="A18" s="24" t="s">
        <v>36</v>
      </c>
    </row>
    <row r="19" spans="1:1" x14ac:dyDescent="0.2">
      <c r="A19" s="24" t="s">
        <v>35</v>
      </c>
    </row>
    <row r="20" spans="1:1" x14ac:dyDescent="0.2">
      <c r="A20" s="24" t="s">
        <v>34</v>
      </c>
    </row>
    <row r="21" spans="1:1" x14ac:dyDescent="0.2">
      <c r="A21" s="24" t="s">
        <v>39</v>
      </c>
    </row>
  </sheetData>
  <mergeCells count="2">
    <mergeCell ref="A1:F1"/>
    <mergeCell ref="A2:F2"/>
  </mergeCells>
  <phoneticPr fontId="4" type="noConversion"/>
  <pageMargins left="0.75" right="0.75" top="1" bottom="1" header="0.5" footer="0.5"/>
  <headerFooter alignWithMargins="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zoomScaleNormal="100" workbookViewId="0">
      <selection sqref="A1:IV65536"/>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7.28515625" bestFit="1" customWidth="1"/>
  </cols>
  <sheetData>
    <row r="1" spans="1:6" ht="63" customHeight="1" x14ac:dyDescent="0.2">
      <c r="A1" s="82"/>
      <c r="B1" s="82"/>
      <c r="C1" s="82"/>
      <c r="D1" s="82"/>
      <c r="E1" s="82"/>
      <c r="F1" s="82"/>
    </row>
    <row r="2" spans="1:6" ht="18" x14ac:dyDescent="0.25">
      <c r="A2" s="76" t="s">
        <v>22</v>
      </c>
      <c r="B2" s="77"/>
      <c r="C2" s="77"/>
      <c r="D2" s="77"/>
      <c r="E2" s="77"/>
      <c r="F2" s="77"/>
    </row>
    <row r="3" spans="1:6" ht="18" x14ac:dyDescent="0.25">
      <c r="A3" s="14"/>
      <c r="B3" s="15"/>
      <c r="C3" s="15"/>
      <c r="D3" s="17"/>
      <c r="E3" s="17"/>
      <c r="F3" s="17"/>
    </row>
    <row r="4" spans="1:6" x14ac:dyDescent="0.2">
      <c r="B4" s="16" t="s">
        <v>55</v>
      </c>
      <c r="C4" s="10"/>
      <c r="D4" s="16" t="s">
        <v>53</v>
      </c>
      <c r="E4" s="10"/>
      <c r="F4" s="16" t="s">
        <v>28</v>
      </c>
    </row>
    <row r="5" spans="1:6" x14ac:dyDescent="0.2">
      <c r="A5" s="9"/>
      <c r="B5" s="11" t="s">
        <v>57</v>
      </c>
      <c r="C5" s="9"/>
      <c r="D5" s="11" t="s">
        <v>11</v>
      </c>
      <c r="F5" s="11" t="s">
        <v>8</v>
      </c>
    </row>
    <row r="7" spans="1:6" x14ac:dyDescent="0.2">
      <c r="A7" s="8" t="s">
        <v>3</v>
      </c>
      <c r="B7" s="8"/>
      <c r="C7" s="8"/>
    </row>
    <row r="8" spans="1:6" x14ac:dyDescent="0.2">
      <c r="A8" t="s">
        <v>1</v>
      </c>
      <c r="B8" s="13">
        <v>29179714.770000003</v>
      </c>
      <c r="C8" s="13"/>
      <c r="D8" s="13">
        <v>88891136.209999993</v>
      </c>
      <c r="E8" s="13"/>
      <c r="F8" s="13">
        <v>352865256.27000004</v>
      </c>
    </row>
    <row r="9" spans="1:6" x14ac:dyDescent="0.2">
      <c r="A9" t="s">
        <v>2</v>
      </c>
      <c r="B9" s="13">
        <v>26312101.600000001</v>
      </c>
      <c r="C9" s="13"/>
      <c r="D9" s="13">
        <v>80195897.590000004</v>
      </c>
      <c r="E9" s="13"/>
      <c r="F9" s="13">
        <v>318639429.22000003</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2867613.17</v>
      </c>
      <c r="C12" s="13"/>
      <c r="D12" s="13">
        <v>8695238.620000001</v>
      </c>
      <c r="E12" s="13"/>
      <c r="F12" s="13">
        <v>34418569.079999998</v>
      </c>
    </row>
    <row r="13" spans="1:6" x14ac:dyDescent="0.2">
      <c r="A13" t="s">
        <v>25</v>
      </c>
      <c r="B13" s="13">
        <v>1577187.243500001</v>
      </c>
      <c r="C13" s="13"/>
      <c r="D13" s="13">
        <v>4782381.2410000013</v>
      </c>
      <c r="E13" s="13"/>
      <c r="F13" s="13">
        <v>18930212.993999999</v>
      </c>
    </row>
    <row r="14" spans="1:6" x14ac:dyDescent="0.2">
      <c r="A14" t="s">
        <v>32</v>
      </c>
      <c r="B14" s="13">
        <v>1290425.9265000008</v>
      </c>
      <c r="C14" s="13"/>
      <c r="D14" s="13">
        <v>3912857.3790000007</v>
      </c>
      <c r="E14" s="13"/>
      <c r="F14" s="13">
        <v>15488356.085999999</v>
      </c>
    </row>
    <row r="15" spans="1:6" x14ac:dyDescent="0.2">
      <c r="A15" t="s">
        <v>5</v>
      </c>
      <c r="B15" s="28">
        <v>1109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51030288.560000002</v>
      </c>
      <c r="C19" s="13"/>
      <c r="D19" s="13">
        <v>153868911.19</v>
      </c>
      <c r="E19" s="13"/>
      <c r="F19" s="13">
        <v>632123254</v>
      </c>
    </row>
    <row r="20" spans="1:6" x14ac:dyDescent="0.2">
      <c r="A20" t="s">
        <v>2</v>
      </c>
      <c r="B20" s="13">
        <v>46412530.520000003</v>
      </c>
      <c r="C20" s="13"/>
      <c r="D20" s="13">
        <v>140126693.01000002</v>
      </c>
      <c r="E20" s="13"/>
      <c r="F20" s="13">
        <v>576170965.36000001</v>
      </c>
    </row>
    <row r="21" spans="1:6" x14ac:dyDescent="0.2">
      <c r="A21" t="s">
        <v>0</v>
      </c>
      <c r="B21" s="13">
        <v>28515.25</v>
      </c>
      <c r="C21" s="13"/>
      <c r="D21" s="13">
        <v>101196.5</v>
      </c>
      <c r="E21" s="13"/>
      <c r="F21" s="13">
        <v>512098.25</v>
      </c>
    </row>
    <row r="22" spans="1:6" x14ac:dyDescent="0.2">
      <c r="A22" t="s">
        <v>31</v>
      </c>
      <c r="B22" s="13">
        <v>4589242.79</v>
      </c>
      <c r="C22" s="13"/>
      <c r="D22" s="13">
        <v>13641021.679999992</v>
      </c>
      <c r="E22" s="13"/>
      <c r="F22" s="13">
        <v>55440190.390000001</v>
      </c>
    </row>
    <row r="23" spans="1:6" x14ac:dyDescent="0.2">
      <c r="A23" t="s">
        <v>25</v>
      </c>
      <c r="B23" s="13">
        <v>2524083.5344999996</v>
      </c>
      <c r="C23" s="13"/>
      <c r="D23" s="13">
        <v>7502561.9239999959</v>
      </c>
      <c r="E23" s="13"/>
      <c r="F23" s="13">
        <v>30492104.714500003</v>
      </c>
    </row>
    <row r="24" spans="1:6" x14ac:dyDescent="0.2">
      <c r="A24" t="s">
        <v>32</v>
      </c>
      <c r="B24" s="13">
        <v>2065159.2554999997</v>
      </c>
      <c r="C24" s="13"/>
      <c r="D24" s="13">
        <v>6138459.7559999963</v>
      </c>
      <c r="E24" s="13"/>
      <c r="F24" s="13">
        <v>24948085.675500002</v>
      </c>
    </row>
    <row r="25" spans="1:6" x14ac:dyDescent="0.2">
      <c r="A25" t="s">
        <v>5</v>
      </c>
      <c r="B25" s="28">
        <v>2076</v>
      </c>
      <c r="C25" s="13"/>
      <c r="D25" s="13"/>
      <c r="E25" s="13"/>
      <c r="F25" s="13"/>
    </row>
    <row r="26" spans="1:6" x14ac:dyDescent="0.2">
      <c r="B26" s="13"/>
      <c r="C26" s="13"/>
      <c r="D26" s="13"/>
      <c r="E26" s="13"/>
      <c r="F26" s="13"/>
    </row>
    <row r="27" spans="1:6" x14ac:dyDescent="0.2">
      <c r="B27" s="13"/>
      <c r="C27" s="13"/>
      <c r="D27" s="13"/>
      <c r="E27" s="13"/>
      <c r="F27" s="13"/>
    </row>
    <row r="28" spans="1:6" x14ac:dyDescent="0.2">
      <c r="A28" s="25" t="s">
        <v>41</v>
      </c>
      <c r="B28" s="13"/>
      <c r="C28" s="13"/>
      <c r="D28" s="13"/>
      <c r="E28" s="13"/>
      <c r="F28" s="13"/>
    </row>
    <row r="29" spans="1:6" x14ac:dyDescent="0.2">
      <c r="A29" t="s">
        <v>1</v>
      </c>
      <c r="B29" s="13">
        <v>50989618.950000003</v>
      </c>
      <c r="C29" s="13"/>
      <c r="D29" s="13">
        <v>148961012.50999999</v>
      </c>
      <c r="E29" s="13"/>
      <c r="F29" s="13">
        <v>449188845.69999999</v>
      </c>
    </row>
    <row r="30" spans="1:6" x14ac:dyDescent="0.2">
      <c r="A30" t="s">
        <v>2</v>
      </c>
      <c r="B30" s="13">
        <v>46116254.060000002</v>
      </c>
      <c r="C30" s="13"/>
      <c r="D30" s="13">
        <v>134674968.12</v>
      </c>
      <c r="E30" s="13"/>
      <c r="F30" s="13">
        <v>406140017.91000003</v>
      </c>
    </row>
    <row r="31" spans="1:6" x14ac:dyDescent="0.2">
      <c r="A31" t="s">
        <v>0</v>
      </c>
      <c r="B31" s="13">
        <v>99431.25</v>
      </c>
      <c r="C31" s="13"/>
      <c r="D31" s="13">
        <v>254278</v>
      </c>
      <c r="E31" s="13"/>
      <c r="F31" s="13">
        <v>255482</v>
      </c>
    </row>
    <row r="32" spans="1:6" x14ac:dyDescent="0.2">
      <c r="A32" t="s">
        <v>31</v>
      </c>
      <c r="B32" s="13">
        <v>4773933.6399999997</v>
      </c>
      <c r="C32" s="13"/>
      <c r="D32" s="13">
        <v>14031766.390000002</v>
      </c>
      <c r="E32" s="13"/>
      <c r="F32" s="13">
        <v>42793345.789999999</v>
      </c>
    </row>
    <row r="33" spans="1:6" x14ac:dyDescent="0.2">
      <c r="A33" t="s">
        <v>25</v>
      </c>
      <c r="B33" s="13">
        <v>2625663.5020000003</v>
      </c>
      <c r="C33" s="13"/>
      <c r="D33" s="13">
        <v>7717471.5145000024</v>
      </c>
      <c r="E33" s="13"/>
      <c r="F33" s="13">
        <v>23536340.184500001</v>
      </c>
    </row>
    <row r="34" spans="1:6" x14ac:dyDescent="0.2">
      <c r="A34" t="s">
        <v>32</v>
      </c>
      <c r="B34" s="13">
        <v>2148270.1380000003</v>
      </c>
      <c r="C34" s="13"/>
      <c r="D34" s="13">
        <v>6314294.875500001</v>
      </c>
      <c r="E34" s="13"/>
      <c r="F34" s="13">
        <v>19257005.605500001</v>
      </c>
    </row>
    <row r="35" spans="1:6" x14ac:dyDescent="0.2">
      <c r="A35" t="s">
        <v>5</v>
      </c>
      <c r="B35" s="26">
        <v>2744</v>
      </c>
      <c r="C35" s="13"/>
      <c r="D35" s="13"/>
      <c r="E35" s="13"/>
      <c r="F35" s="13"/>
    </row>
    <row r="36" spans="1:6" x14ac:dyDescent="0.2">
      <c r="B36" s="13"/>
      <c r="C36" s="13"/>
      <c r="D36" s="13"/>
      <c r="E36" s="13"/>
      <c r="F36" s="13"/>
    </row>
    <row r="37" spans="1:6" x14ac:dyDescent="0.2">
      <c r="B37" s="13"/>
      <c r="C37" s="13"/>
      <c r="D37" s="13"/>
      <c r="E37" s="13"/>
      <c r="F37" s="13"/>
    </row>
    <row r="38" spans="1:6" ht="75.95" customHeight="1" x14ac:dyDescent="0.2">
      <c r="A38" s="80" t="s">
        <v>51</v>
      </c>
      <c r="B38" s="80"/>
      <c r="C38" s="80"/>
      <c r="D38" s="80"/>
      <c r="E38" s="80"/>
      <c r="F38" s="80"/>
    </row>
    <row r="39" spans="1:6" x14ac:dyDescent="0.2">
      <c r="B39" s="13"/>
      <c r="C39" s="13"/>
      <c r="D39" s="13"/>
      <c r="E39" s="13"/>
      <c r="F39" s="13"/>
    </row>
    <row r="40" spans="1:6" x14ac:dyDescent="0.2">
      <c r="A40" s="25" t="s">
        <v>50</v>
      </c>
      <c r="B40" s="13"/>
      <c r="C40" s="13"/>
      <c r="D40" s="13"/>
      <c r="E40" s="13"/>
      <c r="F40" s="13"/>
    </row>
    <row r="41" spans="1:6" x14ac:dyDescent="0.2">
      <c r="A41" t="s">
        <v>1</v>
      </c>
      <c r="B41" s="13">
        <v>41679819.189999998</v>
      </c>
      <c r="C41" s="13"/>
      <c r="D41" s="13">
        <v>130534471.49999999</v>
      </c>
      <c r="E41" s="13"/>
      <c r="F41" s="13">
        <v>141983835.05999997</v>
      </c>
    </row>
    <row r="42" spans="1:6" x14ac:dyDescent="0.2">
      <c r="A42" t="s">
        <v>2</v>
      </c>
      <c r="B42" s="13">
        <v>37851218.490000002</v>
      </c>
      <c r="C42" s="13"/>
      <c r="D42" s="13">
        <v>118357422.2</v>
      </c>
      <c r="E42" s="13"/>
      <c r="F42" s="13">
        <v>128739410.39</v>
      </c>
    </row>
    <row r="43" spans="1:6" x14ac:dyDescent="0.2">
      <c r="A43" t="s">
        <v>0</v>
      </c>
      <c r="B43" s="13">
        <v>10679</v>
      </c>
      <c r="C43" s="13"/>
      <c r="D43" s="13">
        <v>19069</v>
      </c>
      <c r="E43" s="13"/>
      <c r="F43" s="13">
        <v>39285.910000000003</v>
      </c>
    </row>
    <row r="44" spans="1:6" x14ac:dyDescent="0.2">
      <c r="A44" t="s">
        <v>31</v>
      </c>
      <c r="B44" s="13">
        <v>3817921.7</v>
      </c>
      <c r="C44" s="13"/>
      <c r="D44" s="13">
        <v>12157980.300000003</v>
      </c>
      <c r="E44" s="13"/>
      <c r="F44" s="13">
        <v>13205138.760000004</v>
      </c>
    </row>
    <row r="45" spans="1:6" x14ac:dyDescent="0.2">
      <c r="A45" t="s">
        <v>25</v>
      </c>
      <c r="B45" s="13">
        <v>2099856.9349999977</v>
      </c>
      <c r="C45" s="13"/>
      <c r="D45" s="13">
        <v>6686889.1650000019</v>
      </c>
      <c r="E45" s="13"/>
      <c r="F45" s="13">
        <v>7262826.3180000028</v>
      </c>
    </row>
    <row r="46" spans="1:6" x14ac:dyDescent="0.2">
      <c r="A46" t="s">
        <v>32</v>
      </c>
      <c r="B46" s="13">
        <v>1718064.764999998</v>
      </c>
      <c r="C46" s="13"/>
      <c r="D46" s="13">
        <v>5471091.1350000016</v>
      </c>
      <c r="E46" s="13"/>
      <c r="F46" s="13">
        <v>5942312.4420000017</v>
      </c>
    </row>
    <row r="47" spans="1:6" x14ac:dyDescent="0.2">
      <c r="A47" t="s">
        <v>5</v>
      </c>
      <c r="B47" s="28">
        <v>2000</v>
      </c>
      <c r="C47" s="13"/>
      <c r="D47" s="13"/>
      <c r="E47" s="13"/>
      <c r="F47" s="13"/>
    </row>
    <row r="48" spans="1:6" x14ac:dyDescent="0.2">
      <c r="B48" s="13"/>
      <c r="C48" s="13"/>
      <c r="D48" s="13"/>
      <c r="E48" s="13"/>
      <c r="F48" s="13"/>
    </row>
    <row r="49" spans="1:6" x14ac:dyDescent="0.2">
      <c r="B49" s="13"/>
      <c r="C49" s="13"/>
      <c r="D49" s="13"/>
      <c r="E49" s="13"/>
      <c r="F49" s="13"/>
    </row>
    <row r="50" spans="1:6" x14ac:dyDescent="0.2">
      <c r="A50" s="8" t="s">
        <v>6</v>
      </c>
      <c r="B50" s="13"/>
      <c r="C50" s="13"/>
      <c r="D50" s="13"/>
      <c r="E50" s="13"/>
      <c r="F50" s="13"/>
    </row>
    <row r="51" spans="1:6" x14ac:dyDescent="0.2">
      <c r="A51" t="s">
        <v>1</v>
      </c>
      <c r="B51" s="13">
        <v>172879441.47</v>
      </c>
      <c r="C51" s="13"/>
      <c r="D51" s="13">
        <v>522255531.41000003</v>
      </c>
      <c r="E51" s="13"/>
      <c r="F51" s="13">
        <v>1576161191.03</v>
      </c>
    </row>
    <row r="52" spans="1:6" x14ac:dyDescent="0.2">
      <c r="A52" t="s">
        <v>2</v>
      </c>
      <c r="B52" s="13">
        <v>156692104.67000002</v>
      </c>
      <c r="C52" s="13"/>
      <c r="D52" s="13">
        <v>473354980.91999996</v>
      </c>
      <c r="E52" s="13"/>
      <c r="F52" s="13">
        <v>1429689822.8800001</v>
      </c>
    </row>
    <row r="53" spans="1:6" x14ac:dyDescent="0.2">
      <c r="A53" t="s">
        <v>0</v>
      </c>
      <c r="B53" s="13">
        <v>138625.5</v>
      </c>
      <c r="C53" s="13"/>
      <c r="D53" s="13">
        <v>374543.5</v>
      </c>
      <c r="E53" s="13"/>
      <c r="F53" s="13">
        <v>813276.16000000003</v>
      </c>
    </row>
    <row r="54" spans="1:6" x14ac:dyDescent="0.2">
      <c r="A54" t="s">
        <v>30</v>
      </c>
      <c r="B54" s="13">
        <v>0</v>
      </c>
      <c r="C54" s="13"/>
      <c r="D54" s="13">
        <v>0</v>
      </c>
      <c r="E54" s="13"/>
      <c r="F54" s="13">
        <v>199152.03</v>
      </c>
    </row>
    <row r="55" spans="1:6" x14ac:dyDescent="0.2">
      <c r="A55" t="s">
        <v>31</v>
      </c>
      <c r="B55" s="13">
        <v>16048711.299999997</v>
      </c>
      <c r="C55" s="13"/>
      <c r="D55" s="13">
        <v>48526006.989999995</v>
      </c>
      <c r="E55" s="13"/>
      <c r="F55" s="13">
        <v>145857244.01999998</v>
      </c>
    </row>
    <row r="56" spans="1:6" x14ac:dyDescent="0.2">
      <c r="A56" t="s">
        <v>25</v>
      </c>
      <c r="B56" s="13">
        <v>8826791.2149999999</v>
      </c>
      <c r="C56" s="13"/>
      <c r="D56" s="13">
        <v>26689303.844499998</v>
      </c>
      <c r="E56" s="13"/>
      <c r="F56" s="13">
        <v>80221484.210999995</v>
      </c>
    </row>
    <row r="57" spans="1:6" x14ac:dyDescent="0.2">
      <c r="A57" t="s">
        <v>32</v>
      </c>
      <c r="B57" s="13">
        <v>7221920.084999999</v>
      </c>
      <c r="C57" s="13"/>
      <c r="D57" s="13">
        <v>21836703.145499997</v>
      </c>
      <c r="E57" s="13"/>
      <c r="F57" s="13">
        <v>65635759.808999993</v>
      </c>
    </row>
    <row r="58" spans="1:6" x14ac:dyDescent="0.2">
      <c r="A58" t="s">
        <v>5</v>
      </c>
      <c r="B58" s="26">
        <v>7929</v>
      </c>
    </row>
    <row r="59" spans="1:6" x14ac:dyDescent="0.2">
      <c r="B59" s="28"/>
    </row>
    <row r="61" spans="1:6" ht="76.5" customHeight="1" x14ac:dyDescent="0.2">
      <c r="A61" s="80" t="s">
        <v>51</v>
      </c>
      <c r="B61" s="80"/>
      <c r="C61" s="80"/>
      <c r="D61" s="80"/>
      <c r="E61" s="80"/>
      <c r="F61" s="80"/>
    </row>
    <row r="62" spans="1:6" x14ac:dyDescent="0.2">
      <c r="A62" s="29"/>
    </row>
    <row r="63" spans="1:6" x14ac:dyDescent="0.2">
      <c r="A63" s="29"/>
    </row>
    <row r="64" spans="1:6" x14ac:dyDescent="0.2">
      <c r="A64" s="29"/>
    </row>
    <row r="65" spans="1:1" x14ac:dyDescent="0.2">
      <c r="A65" s="29"/>
    </row>
  </sheetData>
  <mergeCells count="4">
    <mergeCell ref="A1:F1"/>
    <mergeCell ref="A2:F2"/>
    <mergeCell ref="A38:F38"/>
    <mergeCell ref="A61:F61"/>
  </mergeCells>
  <phoneticPr fontId="4" type="noConversion"/>
  <pageMargins left="0.75" right="0.75" top="1" bottom="1" header="0.5" footer="0.5"/>
  <pageSetup orientation="portrait" r:id="rId1"/>
  <headerFooter alignWithMargins="0"/>
  <rowBreaks count="1" manualBreakCount="1">
    <brk id="39" max="5"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workbookViewId="0">
      <selection sqref="A1:IV65536"/>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7.28515625" bestFit="1" customWidth="1"/>
  </cols>
  <sheetData>
    <row r="1" spans="1:6" ht="63" customHeight="1" x14ac:dyDescent="0.2">
      <c r="A1" s="82"/>
      <c r="B1" s="82"/>
      <c r="C1" s="82"/>
      <c r="D1" s="82"/>
      <c r="E1" s="82"/>
      <c r="F1" s="82"/>
    </row>
    <row r="2" spans="1:6" ht="18" x14ac:dyDescent="0.25">
      <c r="A2" s="76" t="s">
        <v>22</v>
      </c>
      <c r="B2" s="77"/>
      <c r="C2" s="77"/>
      <c r="D2" s="77"/>
      <c r="E2" s="77"/>
      <c r="F2" s="77"/>
    </row>
    <row r="3" spans="1:6" ht="18" x14ac:dyDescent="0.25">
      <c r="A3" s="14"/>
      <c r="B3" s="15"/>
      <c r="C3" s="15"/>
      <c r="D3" s="17"/>
      <c r="E3" s="17"/>
      <c r="F3" s="17"/>
    </row>
    <row r="4" spans="1:6" x14ac:dyDescent="0.2">
      <c r="B4" s="16" t="s">
        <v>55</v>
      </c>
      <c r="C4" s="10"/>
      <c r="D4" s="16" t="s">
        <v>53</v>
      </c>
      <c r="E4" s="10"/>
      <c r="F4" s="16" t="s">
        <v>28</v>
      </c>
    </row>
    <row r="5" spans="1:6" x14ac:dyDescent="0.2">
      <c r="A5" s="9"/>
      <c r="B5" s="11" t="s">
        <v>58</v>
      </c>
      <c r="C5" s="9"/>
      <c r="D5" s="11" t="s">
        <v>11</v>
      </c>
      <c r="F5" s="11" t="s">
        <v>8</v>
      </c>
    </row>
    <row r="7" spans="1:6" x14ac:dyDescent="0.2">
      <c r="A7" s="8" t="s">
        <v>3</v>
      </c>
      <c r="B7" s="8"/>
      <c r="C7" s="8"/>
    </row>
    <row r="8" spans="1:6" x14ac:dyDescent="0.2">
      <c r="A8" t="s">
        <v>1</v>
      </c>
      <c r="B8" s="13">
        <v>35433076.449999996</v>
      </c>
      <c r="C8" s="13"/>
      <c r="D8" s="13">
        <v>124324212.66</v>
      </c>
      <c r="E8" s="13"/>
      <c r="F8" s="13">
        <v>388298332.72000003</v>
      </c>
    </row>
    <row r="9" spans="1:6" x14ac:dyDescent="0.2">
      <c r="A9" t="s">
        <v>2</v>
      </c>
      <c r="B9" s="13">
        <v>32059322.950000003</v>
      </c>
      <c r="C9" s="13"/>
      <c r="D9" s="13">
        <v>112255220.54000001</v>
      </c>
      <c r="E9" s="13"/>
      <c r="F9" s="13">
        <v>350698752.17000002</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3373753.4999999925</v>
      </c>
      <c r="C12" s="13"/>
      <c r="D12" s="13">
        <v>12068992.119999997</v>
      </c>
      <c r="E12" s="13"/>
      <c r="F12" s="13">
        <v>37792322.579999998</v>
      </c>
    </row>
    <row r="13" spans="1:6" x14ac:dyDescent="0.2">
      <c r="A13" t="s">
        <v>25</v>
      </c>
      <c r="B13" s="13">
        <v>1855564.4249999961</v>
      </c>
      <c r="C13" s="13"/>
      <c r="D13" s="13">
        <v>6637945.6659999993</v>
      </c>
      <c r="E13" s="13"/>
      <c r="F13" s="13">
        <v>20785777.419</v>
      </c>
    </row>
    <row r="14" spans="1:6" x14ac:dyDescent="0.2">
      <c r="A14" t="s">
        <v>32</v>
      </c>
      <c r="B14" s="13">
        <v>1518189.0749999967</v>
      </c>
      <c r="C14" s="13"/>
      <c r="D14" s="13">
        <v>5431046.453999999</v>
      </c>
      <c r="E14" s="13"/>
      <c r="F14" s="13">
        <v>17006545.160999998</v>
      </c>
    </row>
    <row r="15" spans="1:6" x14ac:dyDescent="0.2">
      <c r="A15" t="s">
        <v>5</v>
      </c>
      <c r="B15" s="28">
        <v>1109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61559519.839999996</v>
      </c>
      <c r="C19" s="13"/>
      <c r="D19" s="13">
        <v>215428431.03</v>
      </c>
      <c r="E19" s="13"/>
      <c r="F19" s="13">
        <v>693682773.83999991</v>
      </c>
    </row>
    <row r="20" spans="1:6" x14ac:dyDescent="0.2">
      <c r="A20" t="s">
        <v>2</v>
      </c>
      <c r="B20" s="13">
        <v>55950278.130000003</v>
      </c>
      <c r="C20" s="13"/>
      <c r="D20" s="13">
        <v>196076971.14000005</v>
      </c>
      <c r="E20" s="13"/>
      <c r="F20" s="13">
        <v>632121243.49000001</v>
      </c>
    </row>
    <row r="21" spans="1:6" x14ac:dyDescent="0.2">
      <c r="A21" t="s">
        <v>0</v>
      </c>
      <c r="B21" s="13">
        <v>89137.5</v>
      </c>
      <c r="C21" s="13"/>
      <c r="D21" s="13">
        <v>190334</v>
      </c>
      <c r="E21" s="13"/>
      <c r="F21" s="13">
        <v>601235.75</v>
      </c>
    </row>
    <row r="22" spans="1:6" x14ac:dyDescent="0.2">
      <c r="A22" t="s">
        <v>31</v>
      </c>
      <c r="B22" s="13">
        <v>5520104.2099999934</v>
      </c>
      <c r="C22" s="13"/>
      <c r="D22" s="13">
        <v>19161125.889999993</v>
      </c>
      <c r="E22" s="13"/>
      <c r="F22" s="13">
        <v>60960294.600000001</v>
      </c>
    </row>
    <row r="23" spans="1:6" x14ac:dyDescent="0.2">
      <c r="A23" t="s">
        <v>25</v>
      </c>
      <c r="B23" s="13">
        <v>3036057.3154999968</v>
      </c>
      <c r="C23" s="13"/>
      <c r="D23" s="13">
        <v>10538619.239499997</v>
      </c>
      <c r="E23" s="13"/>
      <c r="F23" s="13">
        <v>33528162.030000005</v>
      </c>
    </row>
    <row r="24" spans="1:6" x14ac:dyDescent="0.2">
      <c r="A24" t="s">
        <v>32</v>
      </c>
      <c r="B24" s="13">
        <v>2484046.8944999971</v>
      </c>
      <c r="C24" s="13"/>
      <c r="D24" s="13">
        <v>8622506.6504999977</v>
      </c>
      <c r="E24" s="13"/>
      <c r="F24" s="13">
        <v>27432132.57</v>
      </c>
    </row>
    <row r="25" spans="1:6" x14ac:dyDescent="0.2">
      <c r="A25" t="s">
        <v>5</v>
      </c>
      <c r="B25" s="28">
        <v>2076</v>
      </c>
      <c r="C25" s="13"/>
      <c r="D25" s="13"/>
      <c r="E25" s="13"/>
      <c r="F25" s="13"/>
    </row>
    <row r="26" spans="1:6" x14ac:dyDescent="0.2">
      <c r="B26" s="13"/>
      <c r="C26" s="13"/>
      <c r="D26" s="13"/>
      <c r="E26" s="13"/>
      <c r="F26" s="13"/>
    </row>
    <row r="27" spans="1:6" x14ac:dyDescent="0.2">
      <c r="B27" s="13"/>
      <c r="C27" s="13"/>
      <c r="D27" s="13"/>
      <c r="E27" s="13"/>
      <c r="F27" s="13"/>
    </row>
    <row r="28" spans="1:6" x14ac:dyDescent="0.2">
      <c r="A28" s="25" t="s">
        <v>41</v>
      </c>
      <c r="B28" s="13"/>
      <c r="C28" s="13"/>
      <c r="D28" s="13"/>
      <c r="E28" s="13"/>
      <c r="F28" s="13"/>
    </row>
    <row r="29" spans="1:6" x14ac:dyDescent="0.2">
      <c r="A29" t="s">
        <v>1</v>
      </c>
      <c r="B29" s="13">
        <v>58696309.629999995</v>
      </c>
      <c r="C29" s="13"/>
      <c r="D29" s="13">
        <v>207657322.14000002</v>
      </c>
      <c r="E29" s="13"/>
      <c r="F29" s="13">
        <v>507885155.33000004</v>
      </c>
    </row>
    <row r="30" spans="1:6" x14ac:dyDescent="0.2">
      <c r="A30" t="s">
        <v>2</v>
      </c>
      <c r="B30" s="13">
        <v>53019856.129999995</v>
      </c>
      <c r="C30" s="13"/>
      <c r="D30" s="13">
        <v>187694824.25000003</v>
      </c>
      <c r="E30" s="13"/>
      <c r="F30" s="13">
        <v>459159874.04000008</v>
      </c>
    </row>
    <row r="31" spans="1:6" x14ac:dyDescent="0.2">
      <c r="A31" t="s">
        <v>0</v>
      </c>
      <c r="B31" s="13">
        <v>11146</v>
      </c>
      <c r="C31" s="13"/>
      <c r="D31" s="13">
        <v>265424</v>
      </c>
      <c r="E31" s="13"/>
      <c r="F31" s="13">
        <v>266628</v>
      </c>
    </row>
    <row r="32" spans="1:6" x14ac:dyDescent="0.2">
      <c r="A32" t="s">
        <v>31</v>
      </c>
      <c r="B32" s="13">
        <v>5665307.5</v>
      </c>
      <c r="C32" s="13"/>
      <c r="D32" s="13">
        <v>19697073.890000001</v>
      </c>
      <c r="E32" s="13"/>
      <c r="F32" s="13">
        <v>48458653.289999992</v>
      </c>
    </row>
    <row r="33" spans="1:6" x14ac:dyDescent="0.2">
      <c r="A33" t="s">
        <v>25</v>
      </c>
      <c r="B33" s="13">
        <v>3115919.1250000005</v>
      </c>
      <c r="C33" s="13"/>
      <c r="D33" s="13">
        <v>10833390.639500001</v>
      </c>
      <c r="E33" s="13"/>
      <c r="F33" s="13">
        <v>26652259.309499998</v>
      </c>
    </row>
    <row r="34" spans="1:6" x14ac:dyDescent="0.2">
      <c r="A34" t="s">
        <v>32</v>
      </c>
      <c r="B34" s="13">
        <v>2549388.375</v>
      </c>
      <c r="C34" s="13"/>
      <c r="D34" s="13">
        <v>8863683.250500001</v>
      </c>
      <c r="E34" s="13"/>
      <c r="F34" s="13">
        <v>21806393.980499998</v>
      </c>
    </row>
    <row r="35" spans="1:6" x14ac:dyDescent="0.2">
      <c r="A35" t="s">
        <v>5</v>
      </c>
      <c r="B35" s="26">
        <v>2744</v>
      </c>
      <c r="C35" s="13"/>
      <c r="D35" s="13"/>
      <c r="E35" s="13"/>
      <c r="F35" s="13"/>
    </row>
    <row r="36" spans="1:6" x14ac:dyDescent="0.2">
      <c r="B36" s="13"/>
      <c r="C36" s="13"/>
      <c r="D36" s="13"/>
      <c r="E36" s="13"/>
      <c r="F36" s="13"/>
    </row>
    <row r="37" spans="1:6" x14ac:dyDescent="0.2">
      <c r="B37" s="13"/>
      <c r="C37" s="13"/>
      <c r="D37" s="13"/>
      <c r="E37" s="13"/>
      <c r="F37" s="13"/>
    </row>
    <row r="38" spans="1:6" ht="75.95" customHeight="1" x14ac:dyDescent="0.2">
      <c r="A38" s="80" t="s">
        <v>51</v>
      </c>
      <c r="B38" s="80"/>
      <c r="C38" s="80"/>
      <c r="D38" s="80"/>
      <c r="E38" s="80"/>
      <c r="F38" s="80"/>
    </row>
    <row r="39" spans="1:6" x14ac:dyDescent="0.2">
      <c r="B39" s="13"/>
      <c r="C39" s="13"/>
      <c r="D39" s="13"/>
      <c r="E39" s="13"/>
      <c r="F39" s="13"/>
    </row>
    <row r="40" spans="1:6" x14ac:dyDescent="0.2">
      <c r="A40" s="25" t="s">
        <v>50</v>
      </c>
      <c r="B40" s="13"/>
      <c r="C40" s="13"/>
      <c r="D40" s="13"/>
      <c r="E40" s="13"/>
      <c r="F40" s="13"/>
    </row>
    <row r="41" spans="1:6" ht="13.5" x14ac:dyDescent="0.25">
      <c r="A41" t="s">
        <v>1</v>
      </c>
      <c r="B41" s="13">
        <v>41111564.050000004</v>
      </c>
      <c r="C41" s="13"/>
      <c r="D41" s="30">
        <v>171646035.54999995</v>
      </c>
      <c r="E41" s="13"/>
      <c r="F41" s="13">
        <v>183095399.10999995</v>
      </c>
    </row>
    <row r="42" spans="1:6" ht="13.5" x14ac:dyDescent="0.25">
      <c r="A42" t="s">
        <v>2</v>
      </c>
      <c r="B42" s="13">
        <v>37347597.219999999</v>
      </c>
      <c r="C42" s="13"/>
      <c r="D42" s="30">
        <v>155705019.42000002</v>
      </c>
      <c r="E42" s="13"/>
      <c r="F42" s="13">
        <v>166087007.61000001</v>
      </c>
    </row>
    <row r="43" spans="1:6" ht="13.5" x14ac:dyDescent="0.25">
      <c r="A43" t="s">
        <v>0</v>
      </c>
      <c r="B43" s="13">
        <v>24095.25</v>
      </c>
      <c r="C43" s="13"/>
      <c r="D43" s="30">
        <v>43164.25</v>
      </c>
      <c r="E43" s="13"/>
      <c r="F43" s="13">
        <v>63381.16</v>
      </c>
    </row>
    <row r="44" spans="1:6" ht="13.5" x14ac:dyDescent="0.25">
      <c r="A44" t="s">
        <v>31</v>
      </c>
      <c r="B44" s="13">
        <v>3739871.5800000057</v>
      </c>
      <c r="C44" s="13"/>
      <c r="D44" s="30">
        <v>15897851.880000005</v>
      </c>
      <c r="E44" s="13"/>
      <c r="F44" s="13">
        <v>16945010.340000004</v>
      </c>
    </row>
    <row r="45" spans="1:6" x14ac:dyDescent="0.2">
      <c r="A45" t="s">
        <v>25</v>
      </c>
      <c r="B45" s="13">
        <v>2056929.3690000032</v>
      </c>
      <c r="C45" s="13"/>
      <c r="D45" s="13">
        <v>8743818.5340000037</v>
      </c>
      <c r="E45" s="13"/>
      <c r="F45" s="13">
        <v>9319755.6870000027</v>
      </c>
    </row>
    <row r="46" spans="1:6" x14ac:dyDescent="0.2">
      <c r="A46" t="s">
        <v>32</v>
      </c>
      <c r="B46" s="13">
        <v>1682942.2110000027</v>
      </c>
      <c r="C46" s="13"/>
      <c r="D46" s="13">
        <v>7154033.3460000018</v>
      </c>
      <c r="E46" s="13"/>
      <c r="F46" s="13">
        <v>7625254.6530000018</v>
      </c>
    </row>
    <row r="47" spans="1:6" x14ac:dyDescent="0.2">
      <c r="A47" t="s">
        <v>5</v>
      </c>
      <c r="B47" s="28">
        <v>2000</v>
      </c>
      <c r="C47" s="13"/>
      <c r="D47" s="13"/>
      <c r="E47" s="13"/>
      <c r="F47" s="13"/>
    </row>
    <row r="48" spans="1:6" x14ac:dyDescent="0.2">
      <c r="B48" s="13"/>
      <c r="C48" s="13"/>
      <c r="D48" s="13"/>
      <c r="E48" s="13"/>
      <c r="F48" s="13"/>
    </row>
    <row r="49" spans="1:6" x14ac:dyDescent="0.2">
      <c r="B49" s="13"/>
      <c r="C49" s="13"/>
      <c r="D49" s="13"/>
      <c r="E49" s="13"/>
      <c r="F49" s="13"/>
    </row>
    <row r="50" spans="1:6" x14ac:dyDescent="0.2">
      <c r="A50" s="8" t="s">
        <v>6</v>
      </c>
      <c r="B50" s="13"/>
      <c r="C50" s="13"/>
      <c r="D50" s="13"/>
      <c r="E50" s="13"/>
      <c r="F50" s="13"/>
    </row>
    <row r="51" spans="1:6" x14ac:dyDescent="0.2">
      <c r="A51" t="s">
        <v>1</v>
      </c>
      <c r="B51" s="13">
        <v>196800469.97</v>
      </c>
      <c r="C51" s="13"/>
      <c r="D51" s="13">
        <v>719056001.38000011</v>
      </c>
      <c r="E51" s="13"/>
      <c r="F51" s="13">
        <v>1772961661</v>
      </c>
    </row>
    <row r="52" spans="1:6" x14ac:dyDescent="0.2">
      <c r="A52" t="s">
        <v>2</v>
      </c>
      <c r="B52" s="13">
        <v>178377054.43000001</v>
      </c>
      <c r="C52" s="13"/>
      <c r="D52" s="13">
        <v>651732035.34999979</v>
      </c>
      <c r="E52" s="13"/>
      <c r="F52" s="13">
        <v>1608066877.3099999</v>
      </c>
    </row>
    <row r="53" spans="1:6" x14ac:dyDescent="0.2">
      <c r="A53" t="s">
        <v>0</v>
      </c>
      <c r="B53" s="13">
        <v>124378.75</v>
      </c>
      <c r="C53" s="13"/>
      <c r="D53" s="13">
        <v>498922.25</v>
      </c>
      <c r="E53" s="13"/>
      <c r="F53" s="13">
        <v>937654.91</v>
      </c>
    </row>
    <row r="54" spans="1:6" x14ac:dyDescent="0.2">
      <c r="A54" t="s">
        <v>30</v>
      </c>
      <c r="B54" s="13">
        <v>0</v>
      </c>
      <c r="C54" s="13"/>
      <c r="D54" s="13">
        <v>0</v>
      </c>
      <c r="E54" s="13"/>
      <c r="F54" s="13">
        <v>199152.03</v>
      </c>
    </row>
    <row r="55" spans="1:6" x14ac:dyDescent="0.2">
      <c r="A55" t="s">
        <v>31</v>
      </c>
      <c r="B55" s="13">
        <v>18299036.789999992</v>
      </c>
      <c r="C55" s="13"/>
      <c r="D55" s="13">
        <v>66825043.779999994</v>
      </c>
      <c r="E55" s="13"/>
      <c r="F55" s="13">
        <v>164156280.80999997</v>
      </c>
    </row>
    <row r="56" spans="1:6" x14ac:dyDescent="0.2">
      <c r="A56" t="s">
        <v>25</v>
      </c>
      <c r="B56" s="13">
        <v>10064470.234499997</v>
      </c>
      <c r="C56" s="13"/>
      <c r="D56" s="13">
        <v>36753774.078999996</v>
      </c>
      <c r="E56" s="13"/>
      <c r="F56" s="13">
        <v>90285954.445499986</v>
      </c>
    </row>
    <row r="57" spans="1:6" x14ac:dyDescent="0.2">
      <c r="A57" t="s">
        <v>32</v>
      </c>
      <c r="B57" s="13">
        <v>8234566.5554999961</v>
      </c>
      <c r="C57" s="13"/>
      <c r="D57" s="13">
        <v>30071269.700999998</v>
      </c>
      <c r="E57" s="13"/>
      <c r="F57" s="13">
        <v>73870326.364499986</v>
      </c>
    </row>
    <row r="58" spans="1:6" x14ac:dyDescent="0.2">
      <c r="A58" t="s">
        <v>5</v>
      </c>
      <c r="B58" s="26">
        <v>7929</v>
      </c>
    </row>
    <row r="61" spans="1:6" ht="76.5" customHeight="1" x14ac:dyDescent="0.2">
      <c r="A61" s="80" t="s">
        <v>51</v>
      </c>
      <c r="B61" s="80"/>
      <c r="C61" s="80"/>
      <c r="D61" s="80"/>
      <c r="E61" s="80"/>
      <c r="F61" s="80"/>
    </row>
    <row r="62" spans="1:6" x14ac:dyDescent="0.2">
      <c r="A62" s="29"/>
    </row>
    <row r="63" spans="1:6" x14ac:dyDescent="0.2">
      <c r="A63" s="29"/>
    </row>
    <row r="64" spans="1:6" x14ac:dyDescent="0.2">
      <c r="A64" s="29"/>
    </row>
    <row r="65" spans="1:1" x14ac:dyDescent="0.2">
      <c r="A65" s="29"/>
    </row>
  </sheetData>
  <mergeCells count="4">
    <mergeCell ref="A1:F1"/>
    <mergeCell ref="A2:F2"/>
    <mergeCell ref="A38:F38"/>
    <mergeCell ref="A61:F61"/>
  </mergeCells>
  <phoneticPr fontId="4" type="noConversion"/>
  <pageMargins left="0.75" right="0.75" top="1" bottom="1" header="0.5" footer="0.5"/>
  <headerFooter alignWithMargins="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workbookViewId="0">
      <selection sqref="A1:IV65536"/>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5.5703125" customWidth="1"/>
    <col min="7" max="7" width="3.7109375" customWidth="1"/>
    <col min="8" max="8" width="17.28515625" bestFit="1" customWidth="1"/>
  </cols>
  <sheetData>
    <row r="1" spans="1:8" ht="63" customHeight="1" x14ac:dyDescent="0.2">
      <c r="A1" s="82"/>
      <c r="B1" s="82"/>
      <c r="C1" s="82"/>
      <c r="D1" s="82"/>
      <c r="E1" s="82"/>
      <c r="F1" s="82"/>
      <c r="G1" s="82"/>
      <c r="H1" s="82"/>
    </row>
    <row r="2" spans="1:8" ht="18" x14ac:dyDescent="0.25">
      <c r="A2" s="76" t="s">
        <v>22</v>
      </c>
      <c r="B2" s="77"/>
      <c r="C2" s="77"/>
      <c r="D2" s="77"/>
      <c r="E2" s="77"/>
      <c r="F2" s="77"/>
      <c r="G2" s="77"/>
      <c r="H2" s="77"/>
    </row>
    <row r="3" spans="1:8" ht="18" x14ac:dyDescent="0.25">
      <c r="A3" s="14"/>
      <c r="B3" s="15"/>
      <c r="C3" s="15"/>
      <c r="D3" s="17"/>
      <c r="E3" s="17"/>
      <c r="F3" s="17"/>
      <c r="G3" s="17"/>
      <c r="H3" s="17"/>
    </row>
    <row r="4" spans="1:8" x14ac:dyDescent="0.2">
      <c r="B4" s="16" t="s">
        <v>55</v>
      </c>
      <c r="C4" s="10"/>
      <c r="D4" s="16" t="s">
        <v>53</v>
      </c>
      <c r="E4" s="10"/>
      <c r="F4" s="16" t="s">
        <v>60</v>
      </c>
      <c r="G4" s="10"/>
      <c r="H4" s="16" t="s">
        <v>28</v>
      </c>
    </row>
    <row r="5" spans="1:8" x14ac:dyDescent="0.2">
      <c r="A5" s="9"/>
      <c r="B5" s="11" t="s">
        <v>59</v>
      </c>
      <c r="C5" s="9"/>
      <c r="D5" s="11" t="s">
        <v>11</v>
      </c>
      <c r="F5" s="11" t="s">
        <v>61</v>
      </c>
      <c r="H5" s="11" t="s">
        <v>8</v>
      </c>
    </row>
    <row r="7" spans="1:8" x14ac:dyDescent="0.2">
      <c r="A7" s="8" t="s">
        <v>3</v>
      </c>
      <c r="B7" s="8"/>
      <c r="C7" s="8"/>
    </row>
    <row r="8" spans="1:8" x14ac:dyDescent="0.2">
      <c r="A8" t="s">
        <v>1</v>
      </c>
      <c r="B8" s="13">
        <v>35500212.219999999</v>
      </c>
      <c r="C8" s="13"/>
      <c r="D8" s="13">
        <v>152992471.91</v>
      </c>
      <c r="E8" s="13"/>
      <c r="F8" s="13">
        <v>6831952.9699999997</v>
      </c>
      <c r="G8" s="13"/>
      <c r="H8" s="13">
        <v>423798544.94000006</v>
      </c>
    </row>
    <row r="9" spans="1:8" x14ac:dyDescent="0.2">
      <c r="A9" t="s">
        <v>2</v>
      </c>
      <c r="B9" s="13">
        <v>32198756.719999999</v>
      </c>
      <c r="C9" s="13"/>
      <c r="D9" s="13">
        <v>138234806.84</v>
      </c>
      <c r="E9" s="13"/>
      <c r="F9" s="13">
        <v>6219170.4199999999</v>
      </c>
      <c r="G9" s="13"/>
      <c r="H9" s="13">
        <v>382897508.89000005</v>
      </c>
    </row>
    <row r="10" spans="1:8" x14ac:dyDescent="0.2">
      <c r="A10" t="s">
        <v>0</v>
      </c>
      <c r="B10" s="13">
        <v>0</v>
      </c>
      <c r="C10" s="13"/>
      <c r="D10" s="13">
        <v>0</v>
      </c>
      <c r="E10" s="13"/>
      <c r="F10" s="13">
        <v>0</v>
      </c>
      <c r="G10" s="13"/>
      <c r="H10" s="13">
        <v>6410</v>
      </c>
    </row>
    <row r="11" spans="1:8" x14ac:dyDescent="0.2">
      <c r="A11" t="s">
        <v>30</v>
      </c>
      <c r="B11" s="13">
        <v>0</v>
      </c>
      <c r="C11" s="13"/>
      <c r="D11" s="13">
        <v>0</v>
      </c>
      <c r="E11" s="13"/>
      <c r="F11" s="13">
        <v>0</v>
      </c>
      <c r="G11" s="13"/>
      <c r="H11" s="13">
        <v>199152.03</v>
      </c>
    </row>
    <row r="12" spans="1:8" x14ac:dyDescent="0.2">
      <c r="A12" t="s">
        <v>31</v>
      </c>
      <c r="B12" s="13">
        <v>3301455.5</v>
      </c>
      <c r="C12" s="13"/>
      <c r="D12" s="13">
        <v>14757665.07</v>
      </c>
      <c r="E12" s="13"/>
      <c r="F12" s="13">
        <v>612782.55000000005</v>
      </c>
      <c r="G12" s="13"/>
      <c r="H12" s="13">
        <v>41093778.079999998</v>
      </c>
    </row>
    <row r="13" spans="1:8" x14ac:dyDescent="0.2">
      <c r="A13" t="s">
        <v>25</v>
      </c>
      <c r="B13" s="13">
        <v>1815800.5250000006</v>
      </c>
      <c r="C13" s="13"/>
      <c r="D13" s="13">
        <v>8116715.7885000007</v>
      </c>
      <c r="E13" s="13"/>
      <c r="F13" s="13">
        <v>337030.40250000003</v>
      </c>
      <c r="G13" s="13"/>
      <c r="H13" s="13">
        <v>22601577.944000002</v>
      </c>
    </row>
    <row r="14" spans="1:8" x14ac:dyDescent="0.2">
      <c r="A14" t="s">
        <v>32</v>
      </c>
      <c r="B14" s="13">
        <v>1485654.9750000006</v>
      </c>
      <c r="C14" s="13"/>
      <c r="D14" s="13">
        <v>6640949.2815000005</v>
      </c>
      <c r="E14" s="13"/>
      <c r="F14" s="13">
        <v>275752.14750000002</v>
      </c>
      <c r="G14" s="13"/>
      <c r="H14" s="13">
        <v>18492200.136</v>
      </c>
    </row>
    <row r="15" spans="1:8" x14ac:dyDescent="0.2">
      <c r="A15" t="s">
        <v>5</v>
      </c>
      <c r="B15" s="28">
        <v>1109</v>
      </c>
      <c r="C15" s="13"/>
      <c r="D15" s="13"/>
      <c r="E15" s="13"/>
      <c r="F15" s="13"/>
      <c r="G15" s="13"/>
      <c r="H15" s="13"/>
    </row>
    <row r="16" spans="1:8" x14ac:dyDescent="0.2">
      <c r="B16" s="13"/>
      <c r="C16" s="13"/>
      <c r="D16" s="13"/>
      <c r="E16" s="13"/>
      <c r="F16" s="13"/>
      <c r="G16" s="13"/>
      <c r="H16" s="13"/>
    </row>
    <row r="17" spans="1:8" x14ac:dyDescent="0.2">
      <c r="B17" s="13"/>
      <c r="C17" s="13"/>
      <c r="D17" s="13"/>
      <c r="E17" s="13"/>
      <c r="F17" s="13"/>
      <c r="G17" s="13"/>
      <c r="H17" s="13"/>
    </row>
    <row r="18" spans="1:8" x14ac:dyDescent="0.2">
      <c r="A18" s="8" t="s">
        <v>4</v>
      </c>
      <c r="B18" s="13"/>
      <c r="C18" s="13"/>
      <c r="D18" s="13"/>
      <c r="E18" s="13"/>
      <c r="F18" s="13"/>
      <c r="G18" s="13"/>
      <c r="H18" s="13"/>
    </row>
    <row r="19" spans="1:8" x14ac:dyDescent="0.2">
      <c r="A19" t="s">
        <v>1</v>
      </c>
      <c r="B19" s="13">
        <v>59467824.990000002</v>
      </c>
      <c r="C19" s="13"/>
      <c r="D19" s="13">
        <v>263306567.14000002</v>
      </c>
      <c r="E19" s="13"/>
      <c r="F19" s="13">
        <v>11589688.880000001</v>
      </c>
      <c r="G19" s="13"/>
      <c r="H19" s="13">
        <v>753150598.82999992</v>
      </c>
    </row>
    <row r="20" spans="1:8" x14ac:dyDescent="0.2">
      <c r="A20" t="s">
        <v>2</v>
      </c>
      <c r="B20" s="13">
        <v>54085863.040000007</v>
      </c>
      <c r="C20" s="13"/>
      <c r="D20" s="13">
        <v>239680388.55000007</v>
      </c>
      <c r="E20" s="13"/>
      <c r="F20" s="13">
        <v>10482445.630000001</v>
      </c>
      <c r="G20" s="13"/>
      <c r="H20" s="13">
        <v>686207106.53000009</v>
      </c>
    </row>
    <row r="21" spans="1:8" x14ac:dyDescent="0.2">
      <c r="A21" t="s">
        <v>0</v>
      </c>
      <c r="B21" s="13">
        <v>60755.75</v>
      </c>
      <c r="C21" s="13"/>
      <c r="D21" s="13">
        <v>226031.39</v>
      </c>
      <c r="E21" s="13"/>
      <c r="F21" s="13">
        <v>25058.36</v>
      </c>
      <c r="G21" s="13"/>
      <c r="H21" s="13">
        <v>661991.5</v>
      </c>
    </row>
    <row r="22" spans="1:8" x14ac:dyDescent="0.2">
      <c r="A22" t="s">
        <v>31</v>
      </c>
      <c r="B22" s="13">
        <v>5321206.2</v>
      </c>
      <c r="C22" s="13"/>
      <c r="D22" s="13">
        <v>23400147.199999992</v>
      </c>
      <c r="E22" s="13"/>
      <c r="F22" s="13">
        <v>1082184.8899999999</v>
      </c>
      <c r="G22" s="13"/>
      <c r="H22" s="13">
        <v>66281500.799999997</v>
      </c>
    </row>
    <row r="23" spans="1:8" x14ac:dyDescent="0.2">
      <c r="A23" t="s">
        <v>25</v>
      </c>
      <c r="B23" s="13">
        <v>2926663.41</v>
      </c>
      <c r="C23" s="13"/>
      <c r="D23" s="13">
        <v>12870080.959999997</v>
      </c>
      <c r="E23" s="13"/>
      <c r="F23" s="13">
        <v>595201.68949999998</v>
      </c>
      <c r="G23" s="13"/>
      <c r="H23" s="13">
        <v>36454825.439999998</v>
      </c>
    </row>
    <row r="24" spans="1:8" x14ac:dyDescent="0.2">
      <c r="A24" t="s">
        <v>32</v>
      </c>
      <c r="B24" s="13">
        <v>2394542.79</v>
      </c>
      <c r="C24" s="13"/>
      <c r="D24" s="13">
        <v>10530066.239999996</v>
      </c>
      <c r="E24" s="13"/>
      <c r="F24" s="13">
        <v>486983.20049999998</v>
      </c>
      <c r="G24" s="13"/>
      <c r="H24" s="13">
        <v>29826675.359999999</v>
      </c>
    </row>
    <row r="25" spans="1:8" x14ac:dyDescent="0.2">
      <c r="A25" t="s">
        <v>5</v>
      </c>
      <c r="B25" s="28">
        <v>2076</v>
      </c>
      <c r="C25" s="13"/>
      <c r="D25" s="13"/>
      <c r="E25" s="13"/>
      <c r="F25" s="13"/>
      <c r="G25" s="13"/>
      <c r="H25" s="13"/>
    </row>
    <row r="26" spans="1:8" x14ac:dyDescent="0.2">
      <c r="B26" s="13"/>
      <c r="C26" s="13"/>
      <c r="D26" s="13"/>
      <c r="E26" s="13"/>
      <c r="F26" s="13"/>
      <c r="G26" s="13"/>
      <c r="H26" s="13"/>
    </row>
    <row r="27" spans="1:8" x14ac:dyDescent="0.2">
      <c r="B27" s="13"/>
      <c r="C27" s="13"/>
      <c r="D27" s="13"/>
      <c r="E27" s="13"/>
      <c r="F27" s="13"/>
      <c r="G27" s="13"/>
      <c r="H27" s="13"/>
    </row>
    <row r="28" spans="1:8" x14ac:dyDescent="0.2">
      <c r="A28" s="25" t="s">
        <v>41</v>
      </c>
      <c r="B28" s="13"/>
      <c r="C28" s="13"/>
      <c r="D28" s="13"/>
      <c r="E28" s="13"/>
      <c r="F28" s="13"/>
      <c r="G28" s="13"/>
      <c r="H28" s="13"/>
    </row>
    <row r="29" spans="1:8" x14ac:dyDescent="0.2">
      <c r="A29" t="s">
        <v>1</v>
      </c>
      <c r="B29" s="13">
        <v>59135499.840000004</v>
      </c>
      <c r="C29" s="13"/>
      <c r="D29" s="13">
        <v>256168624.20000002</v>
      </c>
      <c r="E29" s="13"/>
      <c r="F29" s="13">
        <v>10624197.779999999</v>
      </c>
      <c r="G29" s="13"/>
      <c r="H29" s="13">
        <v>567020655.16999996</v>
      </c>
    </row>
    <row r="30" spans="1:8" x14ac:dyDescent="0.2">
      <c r="A30" t="s">
        <v>2</v>
      </c>
      <c r="B30" s="13">
        <v>53598760.93</v>
      </c>
      <c r="C30" s="13"/>
      <c r="D30" s="13">
        <v>231593280.22000003</v>
      </c>
      <c r="E30" s="13"/>
      <c r="F30" s="13">
        <v>9700304.9600000009</v>
      </c>
      <c r="G30" s="13"/>
      <c r="H30" s="13">
        <v>512758634.97000003</v>
      </c>
    </row>
    <row r="31" spans="1:8" x14ac:dyDescent="0.2">
      <c r="A31" t="s">
        <v>0</v>
      </c>
      <c r="B31" s="13">
        <v>94877.5</v>
      </c>
      <c r="C31" s="13"/>
      <c r="D31" s="13">
        <v>342575.25</v>
      </c>
      <c r="E31" s="13"/>
      <c r="F31" s="13">
        <v>17726.25</v>
      </c>
      <c r="G31" s="13"/>
      <c r="H31" s="13">
        <v>361505.5</v>
      </c>
    </row>
    <row r="32" spans="1:8" x14ac:dyDescent="0.2">
      <c r="A32" t="s">
        <v>31</v>
      </c>
      <c r="B32" s="13">
        <v>5441861.4100000039</v>
      </c>
      <c r="C32" s="13"/>
      <c r="D32" s="13">
        <v>24232768.73</v>
      </c>
      <c r="E32" s="13"/>
      <c r="F32" s="13">
        <v>906166.56999999844</v>
      </c>
      <c r="G32" s="13"/>
      <c r="H32" s="13">
        <v>53900514.699999996</v>
      </c>
    </row>
    <row r="33" spans="1:8" x14ac:dyDescent="0.2">
      <c r="A33" t="s">
        <v>25</v>
      </c>
      <c r="B33" s="13">
        <v>2993023.7755000023</v>
      </c>
      <c r="C33" s="13"/>
      <c r="D33" s="13">
        <v>13328022.801500002</v>
      </c>
      <c r="E33" s="13"/>
      <c r="F33" s="13">
        <v>498391.61349999916</v>
      </c>
      <c r="G33" s="13"/>
      <c r="H33" s="13">
        <v>29645283.085000001</v>
      </c>
    </row>
    <row r="34" spans="1:8" x14ac:dyDescent="0.2">
      <c r="A34" t="s">
        <v>32</v>
      </c>
      <c r="B34" s="13">
        <v>2448837.634500002</v>
      </c>
      <c r="C34" s="13"/>
      <c r="D34" s="13">
        <v>10904745.9285</v>
      </c>
      <c r="E34" s="13"/>
      <c r="F34" s="13">
        <v>407774.95649999933</v>
      </c>
      <c r="G34" s="13"/>
      <c r="H34" s="13">
        <v>24255231.614999998</v>
      </c>
    </row>
    <row r="35" spans="1:8" x14ac:dyDescent="0.2">
      <c r="A35" t="s">
        <v>5</v>
      </c>
      <c r="B35" s="26">
        <v>2744</v>
      </c>
      <c r="C35" s="13"/>
      <c r="D35" s="13"/>
      <c r="E35" s="13"/>
      <c r="F35" s="13"/>
      <c r="G35" s="13"/>
      <c r="H35" s="13"/>
    </row>
    <row r="36" spans="1:8" x14ac:dyDescent="0.2">
      <c r="B36" s="13"/>
      <c r="C36" s="13"/>
      <c r="D36" s="13"/>
      <c r="E36" s="13"/>
      <c r="F36" s="13"/>
      <c r="G36" s="13"/>
      <c r="H36" s="13"/>
    </row>
    <row r="37" spans="1:8" x14ac:dyDescent="0.2">
      <c r="B37" s="13"/>
      <c r="C37" s="13"/>
      <c r="D37" s="13"/>
      <c r="E37" s="13"/>
      <c r="F37" s="13"/>
      <c r="G37" s="13"/>
      <c r="H37" s="13"/>
    </row>
    <row r="38" spans="1:8" ht="75.95" customHeight="1" x14ac:dyDescent="0.2">
      <c r="A38" s="80" t="s">
        <v>51</v>
      </c>
      <c r="B38" s="80"/>
      <c r="C38" s="80"/>
      <c r="D38" s="80"/>
      <c r="E38" s="80"/>
      <c r="F38" s="80"/>
      <c r="G38" s="80"/>
      <c r="H38" s="80"/>
    </row>
    <row r="39" spans="1:8" x14ac:dyDescent="0.2">
      <c r="B39" s="13"/>
      <c r="C39" s="13"/>
      <c r="D39" s="13"/>
      <c r="E39" s="13"/>
      <c r="F39" s="13"/>
      <c r="G39" s="13"/>
      <c r="H39" s="13"/>
    </row>
    <row r="40" spans="1:8" x14ac:dyDescent="0.2">
      <c r="A40" s="25" t="s">
        <v>50</v>
      </c>
      <c r="B40" s="13"/>
      <c r="C40" s="13"/>
      <c r="D40" s="13"/>
      <c r="E40" s="13"/>
      <c r="F40" s="13"/>
      <c r="G40" s="13"/>
      <c r="H40" s="13"/>
    </row>
    <row r="41" spans="1:8" x14ac:dyDescent="0.2">
      <c r="A41" t="s">
        <v>1</v>
      </c>
      <c r="B41" s="13">
        <v>41236815.620000005</v>
      </c>
      <c r="C41" s="13"/>
      <c r="D41" s="13">
        <v>206071163.07999992</v>
      </c>
      <c r="E41" s="13"/>
      <c r="F41" s="13">
        <v>6811688.0899999999</v>
      </c>
      <c r="G41" s="13"/>
      <c r="H41" s="13">
        <v>224332214.72999993</v>
      </c>
    </row>
    <row r="42" spans="1:8" x14ac:dyDescent="0.2">
      <c r="A42" t="s">
        <v>2</v>
      </c>
      <c r="B42" s="13">
        <v>37446093.419999994</v>
      </c>
      <c r="C42" s="13"/>
      <c r="D42" s="13">
        <v>186914595.46000004</v>
      </c>
      <c r="E42" s="13"/>
      <c r="F42" s="13">
        <v>6236517.3799999999</v>
      </c>
      <c r="G42" s="13"/>
      <c r="H42" s="13">
        <v>203533101.03000003</v>
      </c>
    </row>
    <row r="43" spans="1:8" x14ac:dyDescent="0.2">
      <c r="A43" t="s">
        <v>0</v>
      </c>
      <c r="B43" s="13">
        <v>20907.75</v>
      </c>
      <c r="C43" s="13"/>
      <c r="D43" s="13">
        <v>61919</v>
      </c>
      <c r="E43" s="13"/>
      <c r="F43" s="13">
        <v>2153</v>
      </c>
      <c r="G43" s="13"/>
      <c r="H43" s="13">
        <v>84288.91</v>
      </c>
    </row>
    <row r="44" spans="1:8" x14ac:dyDescent="0.2">
      <c r="A44" t="s">
        <v>31</v>
      </c>
      <c r="B44" s="13">
        <v>3769814.45</v>
      </c>
      <c r="C44" s="13"/>
      <c r="D44" s="13">
        <v>19094648.620000008</v>
      </c>
      <c r="E44" s="13"/>
      <c r="F44" s="13">
        <v>573017.71</v>
      </c>
      <c r="G44" s="13"/>
      <c r="H44" s="13">
        <v>20714824.79000001</v>
      </c>
    </row>
    <row r="45" spans="1:8" x14ac:dyDescent="0.2">
      <c r="A45" t="s">
        <v>25</v>
      </c>
      <c r="B45" s="13">
        <v>2073397.9475000002</v>
      </c>
      <c r="C45" s="13"/>
      <c r="D45" s="13">
        <v>10502056.741000006</v>
      </c>
      <c r="E45" s="13"/>
      <c r="F45" s="13">
        <v>315159.74050000001</v>
      </c>
      <c r="G45" s="13"/>
      <c r="H45" s="13">
        <v>11393153.634500006</v>
      </c>
    </row>
    <row r="46" spans="1:8" x14ac:dyDescent="0.2">
      <c r="A46" t="s">
        <v>32</v>
      </c>
      <c r="B46" s="13">
        <v>1696416.5025000002</v>
      </c>
      <c r="C46" s="13"/>
      <c r="D46" s="13">
        <v>8592591.8790000044</v>
      </c>
      <c r="E46" s="13"/>
      <c r="F46" s="13">
        <v>257857.96949999998</v>
      </c>
      <c r="G46" s="13"/>
      <c r="H46" s="13">
        <v>9321671.1555000041</v>
      </c>
    </row>
    <row r="47" spans="1:8" x14ac:dyDescent="0.2">
      <c r="A47" t="s">
        <v>5</v>
      </c>
      <c r="B47" s="28">
        <v>2000</v>
      </c>
      <c r="C47" s="13"/>
      <c r="D47" s="13"/>
      <c r="E47" s="13"/>
      <c r="F47" s="13"/>
      <c r="G47" s="13"/>
      <c r="H47" s="13"/>
    </row>
    <row r="48" spans="1:8" x14ac:dyDescent="0.2">
      <c r="B48" s="13"/>
      <c r="C48" s="13"/>
      <c r="D48" s="13"/>
      <c r="E48" s="13"/>
      <c r="F48" s="13"/>
      <c r="G48" s="13"/>
      <c r="H48" s="13"/>
    </row>
    <row r="49" spans="1:8" x14ac:dyDescent="0.2">
      <c r="B49" s="13"/>
      <c r="C49" s="13"/>
      <c r="D49" s="13"/>
      <c r="E49" s="13"/>
      <c r="F49" s="13"/>
      <c r="G49" s="13"/>
      <c r="H49" s="13"/>
    </row>
    <row r="50" spans="1:8" x14ac:dyDescent="0.2">
      <c r="A50" s="8" t="s">
        <v>6</v>
      </c>
      <c r="B50" s="13"/>
      <c r="C50" s="13"/>
      <c r="D50" s="13"/>
      <c r="E50" s="13"/>
      <c r="F50" s="13"/>
      <c r="G50" s="13"/>
      <c r="H50" s="13"/>
    </row>
    <row r="51" spans="1:8" x14ac:dyDescent="0.2">
      <c r="A51" t="s">
        <v>1</v>
      </c>
      <c r="B51" s="13">
        <v>195340352.66999999</v>
      </c>
      <c r="C51" s="13"/>
      <c r="D51" s="13">
        <v>878538826.33000004</v>
      </c>
      <c r="E51" s="13"/>
      <c r="F51" s="13">
        <v>35857527.719999999</v>
      </c>
      <c r="G51" s="13"/>
      <c r="H51" s="13">
        <v>1968302013.6699998</v>
      </c>
    </row>
    <row r="52" spans="1:8" x14ac:dyDescent="0.2">
      <c r="A52" t="s">
        <v>2</v>
      </c>
      <c r="B52" s="13">
        <v>177329474.11000001</v>
      </c>
      <c r="C52" s="13"/>
      <c r="D52" s="13">
        <v>796423071.06999969</v>
      </c>
      <c r="E52" s="13"/>
      <c r="F52" s="13">
        <v>32638438.390000001</v>
      </c>
      <c r="G52" s="13"/>
      <c r="H52" s="13">
        <v>1785396351.4199998</v>
      </c>
    </row>
    <row r="53" spans="1:8" x14ac:dyDescent="0.2">
      <c r="A53" t="s">
        <v>0</v>
      </c>
      <c r="B53" s="13">
        <v>176541</v>
      </c>
      <c r="C53" s="13"/>
      <c r="D53" s="13">
        <v>630525.64</v>
      </c>
      <c r="E53" s="13"/>
      <c r="F53" s="13">
        <v>44937.61</v>
      </c>
      <c r="G53" s="13"/>
      <c r="H53" s="13">
        <v>1114195.9099999999</v>
      </c>
    </row>
    <row r="54" spans="1:8" x14ac:dyDescent="0.2">
      <c r="A54" t="s">
        <v>30</v>
      </c>
      <c r="B54" s="13">
        <v>0</v>
      </c>
      <c r="C54" s="13"/>
      <c r="D54" s="13">
        <v>0</v>
      </c>
      <c r="E54" s="13"/>
      <c r="F54" s="13">
        <v>0</v>
      </c>
      <c r="G54" s="13"/>
      <c r="H54" s="13">
        <v>199152.03</v>
      </c>
    </row>
    <row r="55" spans="1:8" x14ac:dyDescent="0.2">
      <c r="A55" t="s">
        <v>31</v>
      </c>
      <c r="B55" s="13">
        <v>17834337.559999999</v>
      </c>
      <c r="C55" s="13"/>
      <c r="D55" s="13">
        <v>81485229.61999999</v>
      </c>
      <c r="E55" s="13"/>
      <c r="F55" s="13">
        <v>3174151.72</v>
      </c>
      <c r="G55" s="13"/>
      <c r="H55" s="13">
        <v>181990618.36999997</v>
      </c>
    </row>
    <row r="56" spans="1:8" x14ac:dyDescent="0.2">
      <c r="A56" t="s">
        <v>25</v>
      </c>
      <c r="B56" s="13">
        <v>9808885.6579999998</v>
      </c>
      <c r="C56" s="13"/>
      <c r="D56" s="13">
        <v>44816876.291000001</v>
      </c>
      <c r="E56" s="13"/>
      <c r="F56" s="13">
        <v>1745783.4460000002</v>
      </c>
      <c r="G56" s="13"/>
      <c r="H56" s="13">
        <v>100094840.10349999</v>
      </c>
    </row>
    <row r="57" spans="1:8" x14ac:dyDescent="0.2">
      <c r="A57" t="s">
        <v>32</v>
      </c>
      <c r="B57" s="13">
        <v>8025451.9019999998</v>
      </c>
      <c r="C57" s="13"/>
      <c r="D57" s="13">
        <v>36668353.328999996</v>
      </c>
      <c r="E57" s="13"/>
      <c r="F57" s="13">
        <v>1428368.2740000002</v>
      </c>
      <c r="G57" s="13"/>
      <c r="H57" s="13">
        <v>81895778.266499996</v>
      </c>
    </row>
    <row r="58" spans="1:8" x14ac:dyDescent="0.2">
      <c r="A58" t="s">
        <v>5</v>
      </c>
      <c r="B58" s="26">
        <v>7929</v>
      </c>
    </row>
    <row r="59" spans="1:8" x14ac:dyDescent="0.2">
      <c r="B59" s="28"/>
    </row>
    <row r="61" spans="1:8" ht="76.5" customHeight="1" x14ac:dyDescent="0.2">
      <c r="A61" s="80" t="s">
        <v>51</v>
      </c>
      <c r="B61" s="80"/>
      <c r="C61" s="80"/>
      <c r="D61" s="80"/>
      <c r="E61" s="80"/>
      <c r="F61" s="80"/>
      <c r="G61" s="80"/>
      <c r="H61" s="80"/>
    </row>
    <row r="62" spans="1:8" x14ac:dyDescent="0.2">
      <c r="A62" s="29"/>
    </row>
    <row r="63" spans="1:8" x14ac:dyDescent="0.2">
      <c r="A63" s="29"/>
    </row>
    <row r="64" spans="1:8" x14ac:dyDescent="0.2">
      <c r="A64" s="29"/>
    </row>
    <row r="65" spans="1:1" x14ac:dyDescent="0.2">
      <c r="A65" s="29"/>
    </row>
  </sheetData>
  <mergeCells count="4">
    <mergeCell ref="A1:H1"/>
    <mergeCell ref="A2:H2"/>
    <mergeCell ref="A38:H38"/>
    <mergeCell ref="A61:H61"/>
  </mergeCells>
  <phoneticPr fontId="4" type="noConversion"/>
  <pageMargins left="0.75" right="0.75" top="1" bottom="1" header="0.5" footer="0.5"/>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workbookViewId="0">
      <selection activeCell="A38" sqref="A38:F38"/>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7.28515625" bestFit="1" customWidth="1"/>
  </cols>
  <sheetData>
    <row r="1" spans="1:6" ht="63" customHeight="1" x14ac:dyDescent="0.2">
      <c r="A1" s="82"/>
      <c r="B1" s="82"/>
      <c r="C1" s="82"/>
      <c r="D1" s="82"/>
      <c r="E1" s="82"/>
      <c r="F1" s="82"/>
    </row>
    <row r="2" spans="1:6" ht="18" x14ac:dyDescent="0.25">
      <c r="A2" s="76" t="s">
        <v>22</v>
      </c>
      <c r="B2" s="77"/>
      <c r="C2" s="77"/>
      <c r="D2" s="77"/>
      <c r="E2" s="77"/>
      <c r="F2" s="77"/>
    </row>
    <row r="3" spans="1:6" ht="18" x14ac:dyDescent="0.25">
      <c r="A3" s="14"/>
      <c r="B3" s="15"/>
      <c r="C3" s="15"/>
      <c r="D3" s="17"/>
      <c r="E3" s="17"/>
      <c r="F3" s="17"/>
    </row>
    <row r="4" spans="1:6" x14ac:dyDescent="0.2">
      <c r="B4" s="16" t="s">
        <v>55</v>
      </c>
      <c r="C4" s="10"/>
      <c r="D4" s="16" t="s">
        <v>60</v>
      </c>
      <c r="E4" s="10"/>
      <c r="F4" s="16" t="s">
        <v>28</v>
      </c>
    </row>
    <row r="5" spans="1:6" x14ac:dyDescent="0.2">
      <c r="A5" s="9"/>
      <c r="B5" s="11" t="s">
        <v>62</v>
      </c>
      <c r="C5" s="9"/>
      <c r="D5" s="11" t="s">
        <v>11</v>
      </c>
      <c r="F5" s="11" t="s">
        <v>8</v>
      </c>
    </row>
    <row r="6" spans="1:6" x14ac:dyDescent="0.2">
      <c r="D6" t="s">
        <v>63</v>
      </c>
    </row>
    <row r="7" spans="1:6" x14ac:dyDescent="0.2">
      <c r="A7" s="8" t="s">
        <v>3</v>
      </c>
      <c r="B7" s="8"/>
      <c r="C7" s="8"/>
    </row>
    <row r="8" spans="1:6" x14ac:dyDescent="0.2">
      <c r="A8" t="s">
        <v>1</v>
      </c>
      <c r="B8" s="13">
        <v>36444812.590000004</v>
      </c>
      <c r="C8" s="13"/>
      <c r="D8" s="13">
        <v>43276765.560000002</v>
      </c>
      <c r="E8" s="13"/>
      <c r="F8" s="13">
        <v>460243357.53000003</v>
      </c>
    </row>
    <row r="9" spans="1:6" x14ac:dyDescent="0.2">
      <c r="A9" t="s">
        <v>2</v>
      </c>
      <c r="B9" s="13">
        <v>32994326.949999999</v>
      </c>
      <c r="C9" s="13"/>
      <c r="D9" s="13">
        <v>39213497.370000005</v>
      </c>
      <c r="E9" s="13"/>
      <c r="F9" s="13">
        <v>415891835.84000003</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3450485.64</v>
      </c>
      <c r="C12" s="13"/>
      <c r="D12" s="13">
        <v>4063268.19</v>
      </c>
      <c r="E12" s="13"/>
      <c r="F12" s="13">
        <v>44544263.719999999</v>
      </c>
    </row>
    <row r="13" spans="1:6" x14ac:dyDescent="0.2">
      <c r="A13" t="s">
        <v>25</v>
      </c>
      <c r="B13" s="13">
        <v>1897767.1020000002</v>
      </c>
      <c r="C13" s="13"/>
      <c r="D13" s="13">
        <v>2234797.5045000003</v>
      </c>
      <c r="E13" s="13"/>
      <c r="F13" s="13">
        <v>24499345.046</v>
      </c>
    </row>
    <row r="14" spans="1:6" x14ac:dyDescent="0.2">
      <c r="A14" t="s">
        <v>32</v>
      </c>
      <c r="B14" s="13">
        <v>1552718.5380000002</v>
      </c>
      <c r="C14" s="13"/>
      <c r="D14" s="13">
        <v>1828470.6854999999</v>
      </c>
      <c r="E14" s="13"/>
      <c r="F14" s="13">
        <v>20044918.673999999</v>
      </c>
    </row>
    <row r="15" spans="1:6" x14ac:dyDescent="0.2">
      <c r="A15" t="s">
        <v>5</v>
      </c>
      <c r="B15" s="28">
        <v>1109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56223691.059999995</v>
      </c>
      <c r="C19" s="13"/>
      <c r="D19" s="13">
        <v>67813379.939999998</v>
      </c>
      <c r="E19" s="13"/>
      <c r="F19" s="13">
        <v>809374289.88999987</v>
      </c>
    </row>
    <row r="20" spans="1:6" x14ac:dyDescent="0.2">
      <c r="A20" t="s">
        <v>2</v>
      </c>
      <c r="B20" s="13">
        <v>51062992.68</v>
      </c>
      <c r="C20" s="13"/>
      <c r="D20" s="13">
        <v>61545438.310000002</v>
      </c>
      <c r="E20" s="13"/>
      <c r="F20" s="13">
        <v>737270099.21000004</v>
      </c>
    </row>
    <row r="21" spans="1:6" x14ac:dyDescent="0.2">
      <c r="A21" t="s">
        <v>0</v>
      </c>
      <c r="B21" s="13">
        <v>71777.2</v>
      </c>
      <c r="C21" s="13"/>
      <c r="D21" s="13">
        <v>96835.56</v>
      </c>
      <c r="E21" s="13"/>
      <c r="F21" s="13">
        <v>733768.7</v>
      </c>
    </row>
    <row r="22" spans="1:6" x14ac:dyDescent="0.2">
      <c r="A22" t="s">
        <v>31</v>
      </c>
      <c r="B22" s="13">
        <v>5088921.18</v>
      </c>
      <c r="C22" s="13"/>
      <c r="D22" s="13">
        <v>6171106.0699999994</v>
      </c>
      <c r="E22" s="13"/>
      <c r="F22" s="13">
        <v>71370421.979999989</v>
      </c>
    </row>
    <row r="23" spans="1:6" x14ac:dyDescent="0.2">
      <c r="A23" t="s">
        <v>25</v>
      </c>
      <c r="B23" s="13">
        <v>2798906.6490000002</v>
      </c>
      <c r="C23" s="13"/>
      <c r="D23" s="13">
        <v>3394108.3385000001</v>
      </c>
      <c r="E23" s="13"/>
      <c r="F23" s="13">
        <v>39253732.088999994</v>
      </c>
    </row>
    <row r="24" spans="1:6" x14ac:dyDescent="0.2">
      <c r="A24" t="s">
        <v>32</v>
      </c>
      <c r="B24" s="13">
        <v>2290014.531</v>
      </c>
      <c r="C24" s="13"/>
      <c r="D24" s="13">
        <v>2776997.7314999998</v>
      </c>
      <c r="E24" s="13"/>
      <c r="F24" s="13">
        <v>32116689.890999995</v>
      </c>
    </row>
    <row r="25" spans="1:6" x14ac:dyDescent="0.2">
      <c r="A25" t="s">
        <v>5</v>
      </c>
      <c r="B25" s="28">
        <v>2076</v>
      </c>
      <c r="C25" s="13"/>
      <c r="D25" s="13"/>
      <c r="E25" s="13"/>
      <c r="F25" s="13"/>
    </row>
    <row r="26" spans="1:6" x14ac:dyDescent="0.2">
      <c r="B26" s="13"/>
      <c r="C26" s="13"/>
      <c r="D26" s="13"/>
      <c r="E26" s="13"/>
      <c r="F26" s="13"/>
    </row>
    <row r="27" spans="1:6" x14ac:dyDescent="0.2">
      <c r="B27" s="13"/>
      <c r="C27" s="13"/>
      <c r="D27" s="13"/>
      <c r="E27" s="13"/>
      <c r="F27" s="13"/>
    </row>
    <row r="28" spans="1:6" x14ac:dyDescent="0.2">
      <c r="A28" s="25" t="s">
        <v>41</v>
      </c>
      <c r="B28" s="13"/>
      <c r="C28" s="13"/>
      <c r="D28" s="13"/>
      <c r="E28" s="13"/>
      <c r="F28" s="13"/>
    </row>
    <row r="29" spans="1:6" x14ac:dyDescent="0.2">
      <c r="A29" t="s">
        <v>1</v>
      </c>
      <c r="B29" s="13">
        <v>60650382.700000003</v>
      </c>
      <c r="C29" s="13"/>
      <c r="D29" s="13">
        <v>71274580.480000004</v>
      </c>
      <c r="E29" s="13"/>
      <c r="F29" s="13">
        <v>627671037.87</v>
      </c>
    </row>
    <row r="30" spans="1:6" x14ac:dyDescent="0.2">
      <c r="A30" t="s">
        <v>2</v>
      </c>
      <c r="B30" s="13">
        <v>54659320.980000004</v>
      </c>
      <c r="C30" s="13"/>
      <c r="D30" s="13">
        <v>64359625.940000005</v>
      </c>
      <c r="E30" s="13"/>
      <c r="F30" s="13">
        <v>567417955.95000005</v>
      </c>
    </row>
    <row r="31" spans="1:6" x14ac:dyDescent="0.2">
      <c r="A31" t="s">
        <v>0</v>
      </c>
      <c r="B31" s="13">
        <v>257497.8</v>
      </c>
      <c r="C31" s="13"/>
      <c r="D31" s="13">
        <v>275224.05</v>
      </c>
      <c r="E31" s="13"/>
      <c r="F31" s="13">
        <v>619003.30000000005</v>
      </c>
    </row>
    <row r="32" spans="1:6" x14ac:dyDescent="0.2">
      <c r="A32" t="s">
        <v>31</v>
      </c>
      <c r="B32" s="13">
        <v>5733563.9199999981</v>
      </c>
      <c r="C32" s="13"/>
      <c r="D32" s="13">
        <v>6639730.4899999965</v>
      </c>
      <c r="E32" s="13"/>
      <c r="F32" s="13">
        <v>59634078.61999999</v>
      </c>
    </row>
    <row r="33" spans="1:6" x14ac:dyDescent="0.2">
      <c r="A33" t="s">
        <v>25</v>
      </c>
      <c r="B33" s="13">
        <v>3153460.155999999</v>
      </c>
      <c r="C33" s="13"/>
      <c r="D33" s="13">
        <v>3651851.7694999985</v>
      </c>
      <c r="E33" s="13"/>
      <c r="F33" s="13">
        <v>32798743.240999997</v>
      </c>
    </row>
    <row r="34" spans="1:6" x14ac:dyDescent="0.2">
      <c r="A34" t="s">
        <v>32</v>
      </c>
      <c r="B34" s="13">
        <v>2580103.763999999</v>
      </c>
      <c r="C34" s="13"/>
      <c r="D34" s="13">
        <v>2987878.7204999984</v>
      </c>
      <c r="E34" s="13"/>
      <c r="F34" s="13">
        <v>26835335.378999997</v>
      </c>
    </row>
    <row r="35" spans="1:6" x14ac:dyDescent="0.2">
      <c r="A35" t="s">
        <v>5</v>
      </c>
      <c r="B35" s="26">
        <v>2744</v>
      </c>
      <c r="C35" s="13"/>
      <c r="D35" s="13"/>
      <c r="E35" s="13"/>
      <c r="F35" s="13"/>
    </row>
    <row r="36" spans="1:6" x14ac:dyDescent="0.2">
      <c r="B36" s="13"/>
      <c r="C36" s="13"/>
      <c r="D36" s="13"/>
      <c r="E36" s="13"/>
      <c r="F36" s="13"/>
    </row>
    <row r="37" spans="1:6" x14ac:dyDescent="0.2">
      <c r="B37" s="13"/>
      <c r="C37" s="13"/>
      <c r="D37" s="13"/>
      <c r="E37" s="13"/>
      <c r="F37" s="13"/>
    </row>
    <row r="38" spans="1:6" ht="75.95" customHeight="1" x14ac:dyDescent="0.2">
      <c r="A38" s="80" t="s">
        <v>51</v>
      </c>
      <c r="B38" s="80"/>
      <c r="C38" s="80"/>
      <c r="D38" s="80"/>
      <c r="E38" s="80"/>
      <c r="F38" s="80"/>
    </row>
    <row r="39" spans="1:6" x14ac:dyDescent="0.2">
      <c r="B39" s="13"/>
      <c r="C39" s="13"/>
      <c r="D39" s="13"/>
      <c r="E39" s="13"/>
      <c r="F39" s="13"/>
    </row>
    <row r="40" spans="1:6" x14ac:dyDescent="0.2">
      <c r="A40" s="25" t="s">
        <v>50</v>
      </c>
      <c r="B40" s="13"/>
      <c r="C40" s="13"/>
      <c r="D40" s="13"/>
      <c r="E40" s="13"/>
      <c r="F40" s="13"/>
    </row>
    <row r="41" spans="1:6" x14ac:dyDescent="0.2">
      <c r="A41" t="s">
        <v>1</v>
      </c>
      <c r="B41" s="13">
        <v>29826374.370000001</v>
      </c>
      <c r="C41" s="13"/>
      <c r="D41" s="13">
        <v>36638062.460000008</v>
      </c>
      <c r="E41" s="13"/>
      <c r="F41" s="13">
        <v>254158589.09999993</v>
      </c>
    </row>
    <row r="42" spans="1:6" x14ac:dyDescent="0.2">
      <c r="A42" t="s">
        <v>2</v>
      </c>
      <c r="B42" s="13">
        <v>26975066.399999999</v>
      </c>
      <c r="C42" s="13"/>
      <c r="D42" s="13">
        <v>33211583.779999997</v>
      </c>
      <c r="E42" s="13"/>
      <c r="F42" s="13">
        <v>230508167.43000004</v>
      </c>
    </row>
    <row r="43" spans="1:6" x14ac:dyDescent="0.2">
      <c r="A43" t="s">
        <v>0</v>
      </c>
      <c r="B43" s="13">
        <v>12055</v>
      </c>
      <c r="C43" s="13"/>
      <c r="D43" s="13">
        <v>14208</v>
      </c>
      <c r="E43" s="13"/>
      <c r="F43" s="13">
        <v>96343.91</v>
      </c>
    </row>
    <row r="44" spans="1:6" x14ac:dyDescent="0.2">
      <c r="A44" t="s">
        <v>31</v>
      </c>
      <c r="B44" s="13">
        <v>2839252.97</v>
      </c>
      <c r="C44" s="13"/>
      <c r="D44" s="13">
        <v>3412270.68</v>
      </c>
      <c r="E44" s="13"/>
      <c r="F44" s="13">
        <v>23554077.760000009</v>
      </c>
    </row>
    <row r="45" spans="1:6" x14ac:dyDescent="0.2">
      <c r="A45" t="s">
        <v>25</v>
      </c>
      <c r="B45" s="13">
        <v>1561589.1335000002</v>
      </c>
      <c r="C45" s="13"/>
      <c r="D45" s="13">
        <v>1876748.8740000003</v>
      </c>
      <c r="E45" s="13"/>
      <c r="F45" s="13">
        <v>12954742.768000007</v>
      </c>
    </row>
    <row r="46" spans="1:6" x14ac:dyDescent="0.2">
      <c r="A46" t="s">
        <v>32</v>
      </c>
      <c r="B46" s="13">
        <v>1277663.8365000002</v>
      </c>
      <c r="C46" s="13"/>
      <c r="D46" s="13">
        <v>1535521.8060000001</v>
      </c>
      <c r="E46" s="13"/>
      <c r="F46" s="13">
        <v>10599334.992000004</v>
      </c>
    </row>
    <row r="47" spans="1:6" x14ac:dyDescent="0.2">
      <c r="A47" t="s">
        <v>5</v>
      </c>
      <c r="B47" s="28">
        <v>2000</v>
      </c>
      <c r="C47" s="13"/>
      <c r="D47" s="13"/>
      <c r="E47" s="13"/>
      <c r="F47" s="13"/>
    </row>
    <row r="48" spans="1:6" x14ac:dyDescent="0.2">
      <c r="B48" s="13"/>
      <c r="C48" s="13"/>
      <c r="D48" s="13"/>
      <c r="E48" s="13"/>
      <c r="F48" s="13"/>
    </row>
    <row r="49" spans="1:6" x14ac:dyDescent="0.2">
      <c r="B49" s="13"/>
      <c r="C49" s="13"/>
      <c r="D49" s="13"/>
      <c r="E49" s="13"/>
      <c r="F49" s="13"/>
    </row>
    <row r="50" spans="1:6" x14ac:dyDescent="0.2">
      <c r="A50" s="8" t="s">
        <v>6</v>
      </c>
      <c r="B50" s="13"/>
      <c r="C50" s="13"/>
      <c r="D50" s="13"/>
      <c r="E50" s="13"/>
      <c r="F50" s="13"/>
    </row>
    <row r="51" spans="1:6" x14ac:dyDescent="0.2">
      <c r="A51" t="s">
        <v>1</v>
      </c>
      <c r="B51" s="13">
        <v>183145260.72</v>
      </c>
      <c r="C51" s="13"/>
      <c r="D51" s="13">
        <v>219002788.44</v>
      </c>
      <c r="E51" s="13"/>
      <c r="F51" s="13">
        <v>2151447274.3899999</v>
      </c>
    </row>
    <row r="52" spans="1:6" x14ac:dyDescent="0.2">
      <c r="A52" t="s">
        <v>2</v>
      </c>
      <c r="B52" s="13">
        <v>165691707.00999999</v>
      </c>
      <c r="C52" s="13"/>
      <c r="D52" s="13">
        <v>198330145.39999998</v>
      </c>
      <c r="E52" s="13"/>
      <c r="F52" s="13">
        <v>1951088058.4299998</v>
      </c>
    </row>
    <row r="53" spans="1:6" x14ac:dyDescent="0.2">
      <c r="A53" t="s">
        <v>0</v>
      </c>
      <c r="B53" s="13">
        <v>341330</v>
      </c>
      <c r="C53" s="13"/>
      <c r="D53" s="13">
        <v>386267.61</v>
      </c>
      <c r="E53" s="13"/>
      <c r="F53" s="13">
        <v>1455525.91</v>
      </c>
    </row>
    <row r="54" spans="1:6" x14ac:dyDescent="0.2">
      <c r="A54" t="s">
        <v>30</v>
      </c>
      <c r="B54" s="13">
        <v>0</v>
      </c>
      <c r="C54" s="13"/>
      <c r="D54" s="13">
        <v>0</v>
      </c>
      <c r="E54" s="13"/>
      <c r="F54" s="13">
        <v>199152.03</v>
      </c>
    </row>
    <row r="55" spans="1:6" x14ac:dyDescent="0.2">
      <c r="A55" t="s">
        <v>31</v>
      </c>
      <c r="B55" s="13">
        <v>17112223.709999997</v>
      </c>
      <c r="C55" s="13"/>
      <c r="D55" s="13">
        <v>20286375.43</v>
      </c>
      <c r="E55" s="13"/>
      <c r="F55" s="13">
        <v>199102842.07999998</v>
      </c>
    </row>
    <row r="56" spans="1:6" x14ac:dyDescent="0.2">
      <c r="A56" t="s">
        <v>25</v>
      </c>
      <c r="B56" s="13">
        <v>9411723.0405000001</v>
      </c>
      <c r="C56" s="13"/>
      <c r="D56" s="13">
        <v>11157506.486500001</v>
      </c>
      <c r="E56" s="13"/>
      <c r="F56" s="13">
        <v>109506563.14399999</v>
      </c>
    </row>
    <row r="57" spans="1:6" x14ac:dyDescent="0.2">
      <c r="A57" t="s">
        <v>32</v>
      </c>
      <c r="B57" s="13">
        <v>7700500.6694999989</v>
      </c>
      <c r="C57" s="13"/>
      <c r="D57" s="13">
        <v>9128868.943500001</v>
      </c>
      <c r="E57" s="13"/>
      <c r="F57" s="13">
        <v>89596278.93599999</v>
      </c>
    </row>
    <row r="58" spans="1:6" x14ac:dyDescent="0.2">
      <c r="A58" t="s">
        <v>5</v>
      </c>
      <c r="B58" s="26">
        <v>7929</v>
      </c>
    </row>
    <row r="61" spans="1:6" ht="76.5" customHeight="1" x14ac:dyDescent="0.2">
      <c r="A61" s="80" t="s">
        <v>51</v>
      </c>
      <c r="B61" s="80"/>
      <c r="C61" s="80"/>
      <c r="D61" s="80"/>
      <c r="E61" s="80"/>
      <c r="F61" s="80"/>
    </row>
    <row r="62" spans="1:6" x14ac:dyDescent="0.2">
      <c r="A62" s="29"/>
    </row>
    <row r="63" spans="1:6" x14ac:dyDescent="0.2">
      <c r="A63" s="29"/>
    </row>
    <row r="64" spans="1:6" x14ac:dyDescent="0.2">
      <c r="A64" s="29"/>
    </row>
    <row r="65" spans="1:1" x14ac:dyDescent="0.2">
      <c r="A65" s="29"/>
    </row>
  </sheetData>
  <mergeCells count="4">
    <mergeCell ref="A1:F1"/>
    <mergeCell ref="A2:F2"/>
    <mergeCell ref="A38:F38"/>
    <mergeCell ref="A61:F61"/>
  </mergeCells>
  <phoneticPr fontId="4" type="noConversion"/>
  <pageMargins left="0.75" right="0.75" top="1" bottom="1" header="0.5" footer="0.5"/>
  <headerFooter alignWithMargins="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workbookViewId="0">
      <selection sqref="A1:F1"/>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25.5703125" bestFit="1" customWidth="1"/>
  </cols>
  <sheetData>
    <row r="1" spans="1:6" ht="63" customHeight="1" x14ac:dyDescent="0.2">
      <c r="A1" s="82"/>
      <c r="B1" s="82"/>
      <c r="C1" s="82"/>
      <c r="D1" s="82"/>
      <c r="E1" s="82"/>
      <c r="F1" s="82"/>
    </row>
    <row r="2" spans="1:6" ht="18" x14ac:dyDescent="0.25">
      <c r="A2" s="76" t="s">
        <v>22</v>
      </c>
      <c r="B2" s="77"/>
      <c r="C2" s="77"/>
      <c r="D2" s="77"/>
      <c r="E2" s="77"/>
      <c r="F2" s="77"/>
    </row>
    <row r="3" spans="1:6" ht="18" x14ac:dyDescent="0.25">
      <c r="A3" s="14"/>
      <c r="B3" s="15"/>
      <c r="C3" s="15"/>
      <c r="D3" s="17"/>
      <c r="E3" s="17"/>
      <c r="F3" s="17"/>
    </row>
    <row r="4" spans="1:6" x14ac:dyDescent="0.2">
      <c r="B4" s="16" t="s">
        <v>55</v>
      </c>
      <c r="C4" s="10"/>
      <c r="D4" s="16" t="s">
        <v>60</v>
      </c>
      <c r="E4" s="10"/>
      <c r="F4" s="16" t="s">
        <v>28</v>
      </c>
    </row>
    <row r="5" spans="1:6" x14ac:dyDescent="0.2">
      <c r="A5" s="9"/>
      <c r="B5" s="11" t="s">
        <v>64</v>
      </c>
      <c r="C5" s="9"/>
      <c r="D5" s="11" t="s">
        <v>11</v>
      </c>
      <c r="F5" s="11" t="s">
        <v>8</v>
      </c>
    </row>
    <row r="6" spans="1:6" x14ac:dyDescent="0.2">
      <c r="D6" t="s">
        <v>63</v>
      </c>
    </row>
    <row r="7" spans="1:6" x14ac:dyDescent="0.2">
      <c r="A7" s="8" t="s">
        <v>3</v>
      </c>
      <c r="B7" s="8"/>
      <c r="C7" s="8"/>
    </row>
    <row r="8" spans="1:6" x14ac:dyDescent="0.2">
      <c r="A8" t="s">
        <v>1</v>
      </c>
      <c r="B8" s="13">
        <v>40352757.960000008</v>
      </c>
      <c r="C8" s="13"/>
      <c r="D8" s="13">
        <v>83629523.520000011</v>
      </c>
      <c r="E8" s="13"/>
      <c r="F8" s="13">
        <v>500596115.49000001</v>
      </c>
    </row>
    <row r="9" spans="1:6" x14ac:dyDescent="0.2">
      <c r="A9" t="s">
        <v>2</v>
      </c>
      <c r="B9" s="13">
        <v>36466533.839999996</v>
      </c>
      <c r="C9" s="13"/>
      <c r="D9" s="13">
        <v>75680031.210000008</v>
      </c>
      <c r="E9" s="13"/>
      <c r="F9" s="13">
        <v>452358369.68000001</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3886224.1200000122</v>
      </c>
      <c r="C12" s="13"/>
      <c r="D12" s="13">
        <v>7949492.3100000117</v>
      </c>
      <c r="E12" s="13"/>
      <c r="F12" s="13">
        <v>48430487.840000011</v>
      </c>
    </row>
    <row r="13" spans="1:6" x14ac:dyDescent="0.2">
      <c r="A13" t="s">
        <v>25</v>
      </c>
      <c r="B13" s="13">
        <v>2137423.2660000068</v>
      </c>
      <c r="C13" s="13"/>
      <c r="D13" s="13">
        <v>4372220.7705000071</v>
      </c>
      <c r="E13" s="13"/>
      <c r="F13" s="13">
        <v>26636768.312000006</v>
      </c>
    </row>
    <row r="14" spans="1:6" x14ac:dyDescent="0.2">
      <c r="A14" t="s">
        <v>32</v>
      </c>
      <c r="B14" s="13">
        <v>1748800.8540000056</v>
      </c>
      <c r="C14" s="13"/>
      <c r="D14" s="13">
        <v>3577271.5395000055</v>
      </c>
      <c r="E14" s="13"/>
      <c r="F14" s="13">
        <v>21793719.528000005</v>
      </c>
    </row>
    <row r="15" spans="1:6" x14ac:dyDescent="0.2">
      <c r="A15" t="s">
        <v>5</v>
      </c>
      <c r="B15" s="28">
        <v>1109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61156826.650000006</v>
      </c>
      <c r="C19" s="13"/>
      <c r="D19" s="13">
        <v>128970206.59</v>
      </c>
      <c r="E19" s="13"/>
      <c r="F19" s="13">
        <v>870531116.53999984</v>
      </c>
    </row>
    <row r="20" spans="1:6" x14ac:dyDescent="0.2">
      <c r="A20" t="s">
        <v>2</v>
      </c>
      <c r="B20" s="13">
        <v>55687189.130000003</v>
      </c>
      <c r="C20" s="13"/>
      <c r="D20" s="13">
        <v>117232627.44</v>
      </c>
      <c r="E20" s="13"/>
      <c r="F20" s="13">
        <v>792957288.34000003</v>
      </c>
    </row>
    <row r="21" spans="1:6" x14ac:dyDescent="0.2">
      <c r="A21" t="s">
        <v>0</v>
      </c>
      <c r="B21" s="13">
        <v>71889.8</v>
      </c>
      <c r="C21" s="13"/>
      <c r="D21" s="13">
        <v>168725.36</v>
      </c>
      <c r="E21" s="13"/>
      <c r="F21" s="13">
        <v>805658.5</v>
      </c>
    </row>
    <row r="22" spans="1:6" x14ac:dyDescent="0.2">
      <c r="A22" t="s">
        <v>31</v>
      </c>
      <c r="B22" s="13">
        <v>5397747.7200000035</v>
      </c>
      <c r="C22" s="13"/>
      <c r="D22" s="13">
        <v>11568853.790000003</v>
      </c>
      <c r="E22" s="13"/>
      <c r="F22" s="13">
        <v>76768169.699999988</v>
      </c>
    </row>
    <row r="23" spans="1:6" x14ac:dyDescent="0.2">
      <c r="A23" t="s">
        <v>25</v>
      </c>
      <c r="B23" s="13">
        <v>2968761.2460000021</v>
      </c>
      <c r="C23" s="13"/>
      <c r="D23" s="13">
        <v>6362869.5845000017</v>
      </c>
      <c r="E23" s="13"/>
      <c r="F23" s="13">
        <v>42222493.334999993</v>
      </c>
    </row>
    <row r="24" spans="1:6" x14ac:dyDescent="0.2">
      <c r="A24" t="s">
        <v>32</v>
      </c>
      <c r="B24" s="13">
        <v>2428986.4740000018</v>
      </c>
      <c r="C24" s="13"/>
      <c r="D24" s="13">
        <v>5205984.2055000011</v>
      </c>
      <c r="E24" s="13"/>
      <c r="F24" s="13">
        <v>34545676.364999995</v>
      </c>
    </row>
    <row r="25" spans="1:6" x14ac:dyDescent="0.2">
      <c r="A25" t="s">
        <v>5</v>
      </c>
      <c r="B25" s="28">
        <v>2076</v>
      </c>
      <c r="C25" s="13"/>
      <c r="D25" s="13"/>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65919878.360000007</v>
      </c>
      <c r="C29" s="13"/>
      <c r="D29" s="13">
        <v>137194458.84</v>
      </c>
      <c r="E29" s="13"/>
      <c r="F29" s="13">
        <v>693590916.23000002</v>
      </c>
    </row>
    <row r="30" spans="1:6" x14ac:dyDescent="0.2">
      <c r="A30" t="s">
        <v>2</v>
      </c>
      <c r="B30" s="13">
        <v>59533254.449999996</v>
      </c>
      <c r="C30" s="13"/>
      <c r="D30" s="13">
        <v>123892880.39</v>
      </c>
      <c r="E30" s="13"/>
      <c r="F30" s="13">
        <v>626951210.4000001</v>
      </c>
    </row>
    <row r="31" spans="1:6" x14ac:dyDescent="0.2">
      <c r="A31" t="s">
        <v>0</v>
      </c>
      <c r="B31" s="13">
        <v>409668.7</v>
      </c>
      <c r="C31" s="13"/>
      <c r="D31" s="13">
        <v>684892.75</v>
      </c>
      <c r="E31" s="13"/>
      <c r="F31" s="13">
        <v>1028672</v>
      </c>
    </row>
    <row r="32" spans="1:6" x14ac:dyDescent="0.2">
      <c r="A32" t="s">
        <v>31</v>
      </c>
      <c r="B32" s="13">
        <v>5976955.2100000111</v>
      </c>
      <c r="C32" s="13"/>
      <c r="D32" s="13">
        <v>12616685.700000007</v>
      </c>
      <c r="E32" s="13"/>
      <c r="F32" s="13">
        <v>65611033.829999998</v>
      </c>
    </row>
    <row r="33" spans="1:6" x14ac:dyDescent="0.2">
      <c r="A33" t="s">
        <v>25</v>
      </c>
      <c r="B33" s="13">
        <v>3287325.3655000064</v>
      </c>
      <c r="C33" s="13"/>
      <c r="D33" s="13">
        <v>6939177.1350000054</v>
      </c>
      <c r="E33" s="13"/>
      <c r="F33" s="13">
        <v>36086068.6065</v>
      </c>
    </row>
    <row r="34" spans="1:6" x14ac:dyDescent="0.2">
      <c r="A34" t="s">
        <v>32</v>
      </c>
      <c r="B34" s="13">
        <v>2689629.8445000052</v>
      </c>
      <c r="C34" s="13"/>
      <c r="D34" s="13">
        <v>5677508.5650000032</v>
      </c>
      <c r="E34" s="13"/>
      <c r="F34" s="13">
        <v>29524965.223500002</v>
      </c>
    </row>
    <row r="35" spans="1:6" x14ac:dyDescent="0.2">
      <c r="A35" t="s">
        <v>5</v>
      </c>
      <c r="B35" s="31">
        <v>2744</v>
      </c>
      <c r="C35" s="13"/>
      <c r="D35" s="13"/>
      <c r="E35" s="13"/>
      <c r="F35" s="13"/>
    </row>
    <row r="36" spans="1:6" x14ac:dyDescent="0.2">
      <c r="B36" s="13"/>
      <c r="C36" s="13"/>
      <c r="D36" s="13"/>
      <c r="E36" s="13"/>
      <c r="F36" s="13"/>
    </row>
    <row r="37" spans="1:6" x14ac:dyDescent="0.2">
      <c r="B37" s="13"/>
      <c r="C37" s="13"/>
      <c r="D37" s="13"/>
      <c r="E37" s="13"/>
      <c r="F37" s="13"/>
    </row>
    <row r="38" spans="1:6" ht="75.75" customHeight="1" x14ac:dyDescent="0.2">
      <c r="A38" s="80" t="s">
        <v>51</v>
      </c>
      <c r="B38" s="80"/>
      <c r="C38" s="80"/>
      <c r="D38" s="80"/>
      <c r="E38" s="80"/>
      <c r="F38" s="80"/>
    </row>
    <row r="39" spans="1:6" x14ac:dyDescent="0.2">
      <c r="B39" s="13"/>
      <c r="C39" s="13"/>
      <c r="D39" s="13"/>
      <c r="E39" s="13"/>
      <c r="F39" s="13"/>
    </row>
    <row r="40" spans="1:6" x14ac:dyDescent="0.2">
      <c r="A40" s="25" t="s">
        <v>50</v>
      </c>
      <c r="B40" s="13"/>
      <c r="C40" s="13"/>
      <c r="D40" s="13"/>
      <c r="E40" s="13"/>
      <c r="F40" s="13"/>
    </row>
    <row r="41" spans="1:6" x14ac:dyDescent="0.2">
      <c r="A41" t="s">
        <v>1</v>
      </c>
      <c r="B41" s="13">
        <v>40332437.170000002</v>
      </c>
      <c r="C41" s="13"/>
      <c r="D41" s="13">
        <v>76970499.63000001</v>
      </c>
      <c r="E41" s="13"/>
      <c r="F41" s="13">
        <v>294491026.26999992</v>
      </c>
    </row>
    <row r="42" spans="1:6" x14ac:dyDescent="0.2">
      <c r="A42" t="s">
        <v>2</v>
      </c>
      <c r="B42" s="13">
        <v>36634771.269999996</v>
      </c>
      <c r="C42" s="13"/>
      <c r="D42" s="13">
        <v>69846355.049999997</v>
      </c>
      <c r="E42" s="13"/>
      <c r="F42" s="13">
        <v>267142938.70000005</v>
      </c>
    </row>
    <row r="43" spans="1:6" x14ac:dyDescent="0.2">
      <c r="A43" t="s">
        <v>0</v>
      </c>
      <c r="B43" s="13">
        <v>19547</v>
      </c>
      <c r="C43" s="13"/>
      <c r="D43" s="13">
        <v>33755</v>
      </c>
      <c r="E43" s="13"/>
      <c r="F43" s="13">
        <v>115890.91</v>
      </c>
    </row>
    <row r="44" spans="1:6" x14ac:dyDescent="0.2">
      <c r="A44" t="s">
        <v>31</v>
      </c>
      <c r="B44" s="13">
        <v>3678118.900000006</v>
      </c>
      <c r="C44" s="13"/>
      <c r="D44" s="13">
        <v>7090389.5800000057</v>
      </c>
      <c r="E44" s="13"/>
      <c r="F44" s="13">
        <v>27232196.660000015</v>
      </c>
    </row>
    <row r="45" spans="1:6" x14ac:dyDescent="0.2">
      <c r="A45" t="s">
        <v>25</v>
      </c>
      <c r="B45" s="13">
        <v>2022965.3950000035</v>
      </c>
      <c r="C45" s="13"/>
      <c r="D45" s="13">
        <v>3899714.269000004</v>
      </c>
      <c r="E45" s="13"/>
      <c r="F45" s="13">
        <v>14977708.16300001</v>
      </c>
    </row>
    <row r="46" spans="1:6" x14ac:dyDescent="0.2">
      <c r="A46" t="s">
        <v>32</v>
      </c>
      <c r="B46" s="13">
        <v>1655153.5050000027</v>
      </c>
      <c r="C46" s="13"/>
      <c r="D46" s="13">
        <v>3190675.3110000025</v>
      </c>
      <c r="E46" s="13"/>
      <c r="F46" s="13">
        <v>12254488.497000007</v>
      </c>
    </row>
    <row r="47" spans="1:6" x14ac:dyDescent="0.2">
      <c r="A47" t="s">
        <v>5</v>
      </c>
      <c r="B47" s="28">
        <v>2000</v>
      </c>
      <c r="C47" s="13"/>
      <c r="D47" s="13"/>
      <c r="E47" s="13"/>
      <c r="F47" s="13"/>
    </row>
    <row r="48" spans="1:6" x14ac:dyDescent="0.2">
      <c r="B48" s="13"/>
      <c r="C48" s="13"/>
      <c r="D48" s="13"/>
      <c r="E48" s="13"/>
      <c r="F48" s="13"/>
    </row>
    <row r="49" spans="1:6" x14ac:dyDescent="0.2">
      <c r="B49" s="13"/>
      <c r="C49" s="13"/>
      <c r="D49" s="13"/>
      <c r="E49" s="13"/>
      <c r="F49" s="13"/>
    </row>
    <row r="50" spans="1:6" x14ac:dyDescent="0.2">
      <c r="A50" s="8" t="s">
        <v>6</v>
      </c>
      <c r="B50" s="13"/>
      <c r="C50" s="13"/>
      <c r="D50" s="13"/>
      <c r="E50" s="13"/>
      <c r="F50" s="13"/>
    </row>
    <row r="51" spans="1:6" x14ac:dyDescent="0.2">
      <c r="A51" t="s">
        <v>1</v>
      </c>
      <c r="B51" s="13">
        <v>207761900.14000005</v>
      </c>
      <c r="C51" s="13"/>
      <c r="D51" s="13">
        <v>426764688.58000004</v>
      </c>
      <c r="E51" s="13"/>
      <c r="F51" s="13">
        <v>2359209174.5299997</v>
      </c>
    </row>
    <row r="52" spans="1:6" x14ac:dyDescent="0.2">
      <c r="A52" t="s">
        <v>2</v>
      </c>
      <c r="B52" s="13">
        <v>188321748.69</v>
      </c>
      <c r="C52" s="13"/>
      <c r="D52" s="13">
        <v>386651894.09000003</v>
      </c>
      <c r="E52" s="13"/>
      <c r="F52" s="13">
        <v>2139409807.1200001</v>
      </c>
    </row>
    <row r="53" spans="1:6" x14ac:dyDescent="0.2">
      <c r="A53" t="s">
        <v>0</v>
      </c>
      <c r="B53" s="13">
        <v>501105.5</v>
      </c>
      <c r="C53" s="13"/>
      <c r="D53" s="13">
        <v>887373.11</v>
      </c>
      <c r="E53" s="13"/>
      <c r="F53" s="13">
        <v>1956631.41</v>
      </c>
    </row>
    <row r="54" spans="1:6" x14ac:dyDescent="0.2">
      <c r="A54" t="s">
        <v>30</v>
      </c>
      <c r="B54" s="13">
        <v>0</v>
      </c>
      <c r="C54" s="13"/>
      <c r="D54" s="13">
        <v>0</v>
      </c>
      <c r="E54" s="13"/>
      <c r="F54" s="13">
        <v>199152.03</v>
      </c>
    </row>
    <row r="55" spans="1:6" x14ac:dyDescent="0.2">
      <c r="A55" t="s">
        <v>31</v>
      </c>
      <c r="B55" s="13">
        <v>18939045.950000048</v>
      </c>
      <c r="C55" s="13"/>
      <c r="D55" s="13">
        <v>39225421.38000001</v>
      </c>
      <c r="E55" s="13"/>
      <c r="F55" s="13">
        <v>218041888.02999961</v>
      </c>
    </row>
    <row r="56" spans="1:6" x14ac:dyDescent="0.2">
      <c r="A56" t="s">
        <v>25</v>
      </c>
      <c r="B56" s="13">
        <v>10416475.272500027</v>
      </c>
      <c r="C56" s="13"/>
      <c r="D56" s="13">
        <v>21573981.759000007</v>
      </c>
      <c r="E56" s="13"/>
      <c r="F56" s="13">
        <v>119923038.41649979</v>
      </c>
    </row>
    <row r="57" spans="1:6" x14ac:dyDescent="0.2">
      <c r="A57" t="s">
        <v>32</v>
      </c>
      <c r="B57" s="13">
        <v>8522570.6775000226</v>
      </c>
      <c r="C57" s="13"/>
      <c r="D57" s="13">
        <v>17651439.621000007</v>
      </c>
      <c r="E57" s="13"/>
      <c r="F57" s="13">
        <v>98118849.613499835</v>
      </c>
    </row>
    <row r="58" spans="1:6" x14ac:dyDescent="0.2">
      <c r="A58" t="s">
        <v>5</v>
      </c>
      <c r="B58" s="31">
        <v>7929</v>
      </c>
    </row>
    <row r="61" spans="1:6" ht="76.5" customHeight="1" x14ac:dyDescent="0.2">
      <c r="A61" s="80" t="s">
        <v>51</v>
      </c>
      <c r="B61" s="80"/>
      <c r="C61" s="80"/>
      <c r="D61" s="80"/>
      <c r="E61" s="80"/>
      <c r="F61" s="80"/>
    </row>
    <row r="62" spans="1:6" x14ac:dyDescent="0.2">
      <c r="A62" s="29"/>
    </row>
    <row r="63" spans="1:6" x14ac:dyDescent="0.2">
      <c r="A63" s="29"/>
    </row>
    <row r="64" spans="1:6" x14ac:dyDescent="0.2">
      <c r="A64" s="29"/>
    </row>
    <row r="65" spans="1:1" x14ac:dyDescent="0.2">
      <c r="A65" s="29"/>
    </row>
  </sheetData>
  <mergeCells count="4">
    <mergeCell ref="A1:F1"/>
    <mergeCell ref="A2:F2"/>
    <mergeCell ref="A38:F38"/>
    <mergeCell ref="A61:F61"/>
  </mergeCells>
  <phoneticPr fontId="4" type="noConversion"/>
  <pageMargins left="0.75" right="0.75" top="1" bottom="1" header="0.5" footer="0.5"/>
  <headerFooter alignWithMargins="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workbookViewId="0">
      <selection sqref="A1:IV65536"/>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25.5703125" bestFit="1" customWidth="1"/>
  </cols>
  <sheetData>
    <row r="1" spans="1:6" ht="63" customHeight="1" x14ac:dyDescent="0.2">
      <c r="A1" s="82"/>
      <c r="B1" s="82"/>
      <c r="C1" s="82"/>
      <c r="D1" s="82"/>
      <c r="E1" s="82"/>
      <c r="F1" s="82"/>
    </row>
    <row r="2" spans="1:6" ht="18" x14ac:dyDescent="0.25">
      <c r="A2" s="76" t="s">
        <v>22</v>
      </c>
      <c r="B2" s="77"/>
      <c r="C2" s="77"/>
      <c r="D2" s="77"/>
      <c r="E2" s="77"/>
      <c r="F2" s="77"/>
    </row>
    <row r="3" spans="1:6" ht="18" x14ac:dyDescent="0.25">
      <c r="A3" s="14"/>
      <c r="B3" s="15"/>
      <c r="C3" s="15"/>
      <c r="D3" s="17"/>
      <c r="E3" s="17"/>
      <c r="F3" s="17"/>
    </row>
    <row r="4" spans="1:6" x14ac:dyDescent="0.2">
      <c r="B4" s="16" t="s">
        <v>55</v>
      </c>
      <c r="C4" s="10"/>
      <c r="D4" s="16" t="s">
        <v>60</v>
      </c>
      <c r="E4" s="10"/>
      <c r="F4" s="16" t="s">
        <v>28</v>
      </c>
    </row>
    <row r="5" spans="1:6" x14ac:dyDescent="0.2">
      <c r="A5" s="9"/>
      <c r="B5" s="11" t="s">
        <v>65</v>
      </c>
      <c r="C5" s="9"/>
      <c r="D5" s="11" t="s">
        <v>11</v>
      </c>
      <c r="F5" s="11" t="s">
        <v>8</v>
      </c>
    </row>
    <row r="6" spans="1:6" x14ac:dyDescent="0.2">
      <c r="D6" t="s">
        <v>63</v>
      </c>
    </row>
    <row r="7" spans="1:6" x14ac:dyDescent="0.2">
      <c r="A7" s="8" t="s">
        <v>3</v>
      </c>
      <c r="B7" s="8"/>
      <c r="C7" s="8"/>
    </row>
    <row r="8" spans="1:6" x14ac:dyDescent="0.2">
      <c r="A8" t="s">
        <v>1</v>
      </c>
      <c r="B8" s="13" t="e">
        <f>SUM(#REF!)</f>
        <v>#REF!</v>
      </c>
      <c r="C8" s="13"/>
      <c r="D8" s="13">
        <v>154289801.05999997</v>
      </c>
      <c r="E8" s="13"/>
      <c r="F8" s="13">
        <v>571256393.02999997</v>
      </c>
    </row>
    <row r="9" spans="1:6" x14ac:dyDescent="0.2">
      <c r="A9" t="s">
        <v>2</v>
      </c>
      <c r="B9" s="13" t="e">
        <f>SUM(#REF!)</f>
        <v>#REF!</v>
      </c>
      <c r="C9" s="13"/>
      <c r="D9" s="13">
        <v>139622539.08999997</v>
      </c>
      <c r="E9" s="13"/>
      <c r="F9" s="13">
        <v>516300877.56</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t="e">
        <f>SUM(#REF!)</f>
        <v>#REF!</v>
      </c>
      <c r="C12" s="13"/>
      <c r="D12" s="13">
        <v>14667261.969999999</v>
      </c>
      <c r="E12" s="13"/>
      <c r="F12" s="13">
        <v>55148257.5</v>
      </c>
    </row>
    <row r="13" spans="1:6" x14ac:dyDescent="0.2">
      <c r="A13" t="s">
        <v>25</v>
      </c>
      <c r="B13" s="13" t="e">
        <f>B12*0.55</f>
        <v>#REF!</v>
      </c>
      <c r="C13" s="13"/>
      <c r="D13" s="13">
        <f>D12*0.55</f>
        <v>8066994.0834999997</v>
      </c>
      <c r="E13" s="13"/>
      <c r="F13" s="13">
        <f>F12*0.55</f>
        <v>30331541.625000004</v>
      </c>
    </row>
    <row r="14" spans="1:6" x14ac:dyDescent="0.2">
      <c r="A14" t="s">
        <v>32</v>
      </c>
      <c r="B14" s="13" t="e">
        <f>B12*0.45</f>
        <v>#REF!</v>
      </c>
      <c r="C14" s="13"/>
      <c r="D14" s="13">
        <f>D12*0.45</f>
        <v>6600267.8865</v>
      </c>
      <c r="E14" s="13"/>
      <c r="F14" s="13">
        <f>F12*0.45</f>
        <v>24816715.875</v>
      </c>
    </row>
    <row r="15" spans="1:6" x14ac:dyDescent="0.2">
      <c r="A15" t="s">
        <v>5</v>
      </c>
      <c r="B15" s="28">
        <v>1109</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t="e">
        <f>SUM(#REF!)</f>
        <v>#REF!</v>
      </c>
      <c r="C19" s="13"/>
      <c r="D19" s="13">
        <v>242819239.32999998</v>
      </c>
      <c r="E19" s="13"/>
      <c r="F19" s="13">
        <v>984380149.27999997</v>
      </c>
    </row>
    <row r="20" spans="1:6" x14ac:dyDescent="0.2">
      <c r="A20" t="s">
        <v>2</v>
      </c>
      <c r="B20" s="13" t="e">
        <f>SUM(#REF!)</f>
        <v>#REF!</v>
      </c>
      <c r="C20" s="13"/>
      <c r="D20" s="13">
        <v>220315215.28999999</v>
      </c>
      <c r="E20" s="13"/>
      <c r="F20" s="13">
        <v>896039876.19000006</v>
      </c>
    </row>
    <row r="21" spans="1:6" x14ac:dyDescent="0.2">
      <c r="A21" t="s">
        <v>0</v>
      </c>
      <c r="B21" s="13" t="e">
        <f>SUM(#REF!)</f>
        <v>#REF!</v>
      </c>
      <c r="C21" s="13"/>
      <c r="D21" s="13">
        <v>466460.91</v>
      </c>
      <c r="E21" s="13"/>
      <c r="F21" s="13">
        <v>1103394.05</v>
      </c>
    </row>
    <row r="22" spans="1:6" x14ac:dyDescent="0.2">
      <c r="A22" t="s">
        <v>31</v>
      </c>
      <c r="B22" s="13" t="e">
        <f>SUM(#REF!)</f>
        <v>#REF!</v>
      </c>
      <c r="C22" s="13"/>
      <c r="D22" s="13">
        <v>22037563.129999999</v>
      </c>
      <c r="E22" s="13"/>
      <c r="F22" s="13">
        <v>87236879.039999992</v>
      </c>
    </row>
    <row r="23" spans="1:6" x14ac:dyDescent="0.2">
      <c r="A23" t="s">
        <v>25</v>
      </c>
      <c r="B23" s="13" t="e">
        <f>B22*0.55</f>
        <v>#REF!</v>
      </c>
      <c r="C23" s="13"/>
      <c r="D23" s="13">
        <f>D22*0.55</f>
        <v>12120659.7215</v>
      </c>
      <c r="E23" s="13"/>
      <c r="F23" s="13">
        <f>F22*0.55</f>
        <v>47980283.472000003</v>
      </c>
    </row>
    <row r="24" spans="1:6" x14ac:dyDescent="0.2">
      <c r="A24" t="s">
        <v>32</v>
      </c>
      <c r="B24" s="13" t="e">
        <f>B22*0.45</f>
        <v>#REF!</v>
      </c>
      <c r="C24" s="13"/>
      <c r="D24" s="13">
        <f>D22*0.45</f>
        <v>9916903.408499999</v>
      </c>
      <c r="E24" s="13"/>
      <c r="F24" s="13">
        <f>F22*0.45</f>
        <v>39256595.567999996</v>
      </c>
    </row>
    <row r="25" spans="1:6" x14ac:dyDescent="0.2">
      <c r="A25" t="s">
        <v>5</v>
      </c>
      <c r="B25" s="28">
        <v>2076</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t="e">
        <f>SUM(#REF!)</f>
        <v>#REF!</v>
      </c>
      <c r="C29" s="13"/>
      <c r="D29" s="13">
        <v>264857608.37000003</v>
      </c>
      <c r="E29" s="13"/>
      <c r="F29" s="13">
        <v>821254065.75999999</v>
      </c>
    </row>
    <row r="30" spans="1:6" x14ac:dyDescent="0.2">
      <c r="A30" t="s">
        <v>2</v>
      </c>
      <c r="B30" s="13" t="e">
        <f>SUM(#REF!)</f>
        <v>#REF!</v>
      </c>
      <c r="C30" s="13"/>
      <c r="D30" s="13">
        <v>239756547.13</v>
      </c>
      <c r="E30" s="13"/>
      <c r="F30" s="13">
        <v>742814877.1400001</v>
      </c>
    </row>
    <row r="31" spans="1:6" x14ac:dyDescent="0.2">
      <c r="A31" t="s">
        <v>0</v>
      </c>
      <c r="B31" s="13" t="e">
        <f>SUM(#REF!)</f>
        <v>#REF!</v>
      </c>
      <c r="C31" s="13"/>
      <c r="D31" s="13">
        <v>1479046.41</v>
      </c>
      <c r="E31" s="13"/>
      <c r="F31" s="13">
        <v>1822825.66</v>
      </c>
    </row>
    <row r="32" spans="1:6" x14ac:dyDescent="0.2">
      <c r="A32" t="s">
        <v>31</v>
      </c>
      <c r="B32" s="13" t="e">
        <f>SUM(#REF!)</f>
        <v>#REF!</v>
      </c>
      <c r="C32" s="13"/>
      <c r="D32" s="13">
        <v>23622014.829999991</v>
      </c>
      <c r="E32" s="13"/>
      <c r="F32" s="13">
        <v>76616362.959999979</v>
      </c>
    </row>
    <row r="33" spans="1:6" x14ac:dyDescent="0.2">
      <c r="A33" t="s">
        <v>25</v>
      </c>
      <c r="B33" s="13" t="e">
        <f>B32*0.55</f>
        <v>#REF!</v>
      </c>
      <c r="C33" s="13"/>
      <c r="D33" s="13">
        <f>D32*0.55</f>
        <v>12992108.156499997</v>
      </c>
      <c r="E33" s="13"/>
      <c r="F33" s="13">
        <f>F32*0.55</f>
        <v>42138999.627999991</v>
      </c>
    </row>
    <row r="34" spans="1:6" x14ac:dyDescent="0.2">
      <c r="A34" t="s">
        <v>32</v>
      </c>
      <c r="B34" s="13" t="e">
        <f>B32*0.45</f>
        <v>#REF!</v>
      </c>
      <c r="C34" s="13"/>
      <c r="D34" s="13">
        <f>D32*0.45</f>
        <v>10629906.673499996</v>
      </c>
      <c r="E34" s="13"/>
      <c r="F34" s="13">
        <f>F32*0.45</f>
        <v>34477363.331999995</v>
      </c>
    </row>
    <row r="35" spans="1:6" x14ac:dyDescent="0.2">
      <c r="A35" t="s">
        <v>5</v>
      </c>
      <c r="B35" s="31">
        <v>2744</v>
      </c>
      <c r="C35" s="13"/>
      <c r="D35" s="31"/>
      <c r="E35" s="13"/>
      <c r="F35" s="13"/>
    </row>
    <row r="36" spans="1:6" x14ac:dyDescent="0.2">
      <c r="B36" s="13"/>
      <c r="C36" s="13"/>
      <c r="D36" s="13"/>
      <c r="E36" s="13"/>
      <c r="F36" s="13"/>
    </row>
    <row r="37" spans="1:6" x14ac:dyDescent="0.2">
      <c r="B37" s="13"/>
      <c r="C37" s="13"/>
      <c r="D37" s="13"/>
      <c r="E37" s="13"/>
      <c r="F37" s="13"/>
    </row>
    <row r="38" spans="1:6" ht="75.75" customHeight="1" x14ac:dyDescent="0.2">
      <c r="A38" s="80" t="s">
        <v>51</v>
      </c>
      <c r="B38" s="80"/>
      <c r="C38" s="80"/>
      <c r="D38" s="80"/>
      <c r="E38" s="80"/>
      <c r="F38" s="80"/>
    </row>
    <row r="39" spans="1:6" x14ac:dyDescent="0.2">
      <c r="B39" s="13"/>
      <c r="C39" s="13"/>
      <c r="D39" s="13"/>
      <c r="E39" s="13"/>
      <c r="F39" s="13"/>
    </row>
    <row r="40" spans="1:6" x14ac:dyDescent="0.2">
      <c r="A40" s="25" t="s">
        <v>50</v>
      </c>
      <c r="B40" s="13"/>
      <c r="C40" s="13"/>
      <c r="D40" s="13"/>
      <c r="E40" s="13"/>
      <c r="F40" s="13"/>
    </row>
    <row r="41" spans="1:6" x14ac:dyDescent="0.2">
      <c r="A41" t="s">
        <v>1</v>
      </c>
      <c r="B41" s="13" t="e">
        <f>SUM(#REF!)</f>
        <v>#REF!</v>
      </c>
      <c r="C41" s="13"/>
      <c r="D41" s="13">
        <v>151391159.22999999</v>
      </c>
      <c r="E41" s="13"/>
      <c r="F41" s="13">
        <v>368911685.86999989</v>
      </c>
    </row>
    <row r="42" spans="1:6" x14ac:dyDescent="0.2">
      <c r="A42" t="s">
        <v>2</v>
      </c>
      <c r="B42" s="13" t="e">
        <f>SUM(#REF!)</f>
        <v>#REF!</v>
      </c>
      <c r="C42" s="13"/>
      <c r="D42" s="13">
        <v>137400871.82999998</v>
      </c>
      <c r="E42" s="13"/>
      <c r="F42" s="13">
        <v>334697455.48000002</v>
      </c>
    </row>
    <row r="43" spans="1:6" x14ac:dyDescent="0.2">
      <c r="A43" t="s">
        <v>0</v>
      </c>
      <c r="B43" s="13" t="e">
        <f>SUM(#REF!)</f>
        <v>#REF!</v>
      </c>
      <c r="C43" s="13"/>
      <c r="D43" s="13">
        <v>74964</v>
      </c>
      <c r="E43" s="13"/>
      <c r="F43" s="13">
        <v>157099.91</v>
      </c>
    </row>
    <row r="44" spans="1:6" x14ac:dyDescent="0.2">
      <c r="A44" t="s">
        <v>31</v>
      </c>
      <c r="B44" s="13" t="e">
        <f>SUM(#REF!)</f>
        <v>#REF!</v>
      </c>
      <c r="C44" s="13"/>
      <c r="D44" s="13">
        <v>13915323.399999999</v>
      </c>
      <c r="E44" s="13"/>
      <c r="F44" s="13">
        <v>34057130.480000004</v>
      </c>
    </row>
    <row r="45" spans="1:6" x14ac:dyDescent="0.2">
      <c r="A45" t="s">
        <v>25</v>
      </c>
      <c r="B45" s="13" t="e">
        <f>B44*0.55</f>
        <v>#REF!</v>
      </c>
      <c r="C45" s="13"/>
      <c r="D45" s="13">
        <f>D44*0.55</f>
        <v>7653427.8700000001</v>
      </c>
      <c r="E45" s="13"/>
      <c r="F45" s="13">
        <f>F44*0.55</f>
        <v>18731421.764000002</v>
      </c>
    </row>
    <row r="46" spans="1:6" x14ac:dyDescent="0.2">
      <c r="A46" t="s">
        <v>32</v>
      </c>
      <c r="B46" s="13" t="e">
        <f>B44*0.45</f>
        <v>#REF!</v>
      </c>
      <c r="C46" s="13"/>
      <c r="D46" s="13">
        <f>D44*0.45</f>
        <v>6261895.5299999993</v>
      </c>
      <c r="E46" s="13"/>
      <c r="F46" s="13">
        <f>F44*0.45</f>
        <v>15325708.716000002</v>
      </c>
    </row>
    <row r="47" spans="1:6" x14ac:dyDescent="0.2">
      <c r="A47" t="s">
        <v>5</v>
      </c>
      <c r="B47" s="28">
        <v>2000</v>
      </c>
      <c r="C47" s="13"/>
      <c r="D47" s="28"/>
      <c r="E47" s="13"/>
      <c r="F47" s="13"/>
    </row>
    <row r="48" spans="1:6" x14ac:dyDescent="0.2">
      <c r="B48" s="13"/>
      <c r="C48" s="13"/>
      <c r="D48" s="13"/>
      <c r="E48" s="13"/>
      <c r="F48" s="13"/>
    </row>
    <row r="49" spans="1:6" x14ac:dyDescent="0.2">
      <c r="B49" s="13"/>
      <c r="C49" s="13"/>
      <c r="D49" s="13"/>
      <c r="E49" s="13"/>
      <c r="F49" s="13"/>
    </row>
    <row r="50" spans="1:6" x14ac:dyDescent="0.2">
      <c r="A50" s="8" t="s">
        <v>6</v>
      </c>
      <c r="B50" s="13"/>
      <c r="C50" s="13"/>
      <c r="D50" s="13"/>
      <c r="E50" s="13"/>
      <c r="F50" s="13"/>
    </row>
    <row r="51" spans="1:6" x14ac:dyDescent="0.2">
      <c r="A51" t="s">
        <v>1</v>
      </c>
      <c r="B51" s="13" t="e">
        <f>SUM(B41,B29,B19,B8)</f>
        <v>#REF!</v>
      </c>
      <c r="C51" s="13"/>
      <c r="D51" s="13">
        <f>SUM(D41,D29,D19,D8)</f>
        <v>813357807.99000001</v>
      </c>
      <c r="E51" s="13"/>
      <c r="F51" s="13">
        <f>SUM(F41,F29,F19,F8)</f>
        <v>2745802293.9399996</v>
      </c>
    </row>
    <row r="52" spans="1:6" x14ac:dyDescent="0.2">
      <c r="A52" t="s">
        <v>2</v>
      </c>
      <c r="B52" s="13" t="e">
        <f>SUM(B42,B30,B20,B9)</f>
        <v>#REF!</v>
      </c>
      <c r="C52" s="13"/>
      <c r="D52" s="13">
        <f>SUM(D42,D30,D20,D9)</f>
        <v>737095173.33999991</v>
      </c>
      <c r="E52" s="13"/>
      <c r="F52" s="13">
        <f>SUM(F42,F30,F20,F9)</f>
        <v>2489853086.3700004</v>
      </c>
    </row>
    <row r="53" spans="1:6" x14ac:dyDescent="0.2">
      <c r="A53" t="s">
        <v>0</v>
      </c>
      <c r="B53" s="13" t="e">
        <f>SUM(B43,B31,B21,B10)</f>
        <v>#REF!</v>
      </c>
      <c r="C53" s="13"/>
      <c r="D53" s="13">
        <f>SUM(D43,D31,D21,D10)</f>
        <v>2020471.3199999998</v>
      </c>
      <c r="E53" s="13"/>
      <c r="F53" s="13">
        <f>SUM(F43,F31,F21,F10)</f>
        <v>3089729.62</v>
      </c>
    </row>
    <row r="54" spans="1:6" x14ac:dyDescent="0.2">
      <c r="A54" t="s">
        <v>30</v>
      </c>
      <c r="B54" s="13">
        <f>B11</f>
        <v>0</v>
      </c>
      <c r="C54" s="13"/>
      <c r="D54" s="13">
        <f>D11</f>
        <v>0</v>
      </c>
      <c r="E54" s="13"/>
      <c r="F54" s="13">
        <f>F11</f>
        <v>199152.03</v>
      </c>
    </row>
    <row r="55" spans="1:6" x14ac:dyDescent="0.2">
      <c r="A55" t="s">
        <v>31</v>
      </c>
      <c r="B55" s="13" t="e">
        <f>SUM(B44,B32,B22,B12)</f>
        <v>#REF!</v>
      </c>
      <c r="C55" s="13"/>
      <c r="D55" s="13">
        <f>SUM(D44,D32,D22,D12)</f>
        <v>74242163.329999983</v>
      </c>
      <c r="E55" s="13"/>
      <c r="F55" s="13">
        <f>SUM(F44,F32,F22,F12)</f>
        <v>253058629.97999996</v>
      </c>
    </row>
    <row r="56" spans="1:6" x14ac:dyDescent="0.2">
      <c r="A56" t="s">
        <v>25</v>
      </c>
      <c r="B56" s="13" t="e">
        <f>B55*0.55</f>
        <v>#REF!</v>
      </c>
      <c r="C56" s="13"/>
      <c r="D56" s="13">
        <f>D55*0.55</f>
        <v>40833189.831499994</v>
      </c>
      <c r="E56" s="13"/>
      <c r="F56" s="13">
        <f>F55*0.55</f>
        <v>139182246.48899999</v>
      </c>
    </row>
    <row r="57" spans="1:6" x14ac:dyDescent="0.2">
      <c r="A57" t="s">
        <v>32</v>
      </c>
      <c r="B57" s="13" t="e">
        <f>B55*0.45</f>
        <v>#REF!</v>
      </c>
      <c r="C57" s="13"/>
      <c r="D57" s="13">
        <f>D55*0.45</f>
        <v>33408973.498499993</v>
      </c>
      <c r="E57" s="13"/>
      <c r="F57" s="13">
        <f>F55*0.45</f>
        <v>113876383.49099998</v>
      </c>
    </row>
    <row r="58" spans="1:6" x14ac:dyDescent="0.2">
      <c r="A58" t="s">
        <v>5</v>
      </c>
      <c r="B58" s="18">
        <f>SUM(B47,B35,B25,B15)</f>
        <v>7929</v>
      </c>
    </row>
    <row r="61" spans="1:6" ht="76.5" customHeight="1" x14ac:dyDescent="0.2">
      <c r="A61" s="80" t="s">
        <v>51</v>
      </c>
      <c r="B61" s="80"/>
      <c r="C61" s="80"/>
      <c r="D61" s="80"/>
      <c r="E61" s="80"/>
      <c r="F61" s="80"/>
    </row>
    <row r="62" spans="1:6" x14ac:dyDescent="0.2">
      <c r="A62" s="29"/>
    </row>
    <row r="63" spans="1:6" x14ac:dyDescent="0.2">
      <c r="A63" s="29"/>
    </row>
    <row r="64" spans="1:6" x14ac:dyDescent="0.2">
      <c r="A64" s="29"/>
    </row>
    <row r="65" spans="1:1" x14ac:dyDescent="0.2">
      <c r="A65" s="29"/>
    </row>
  </sheetData>
  <mergeCells count="4">
    <mergeCell ref="A1:F1"/>
    <mergeCell ref="A2:F2"/>
    <mergeCell ref="A38:F38"/>
    <mergeCell ref="A61:F61"/>
  </mergeCells>
  <phoneticPr fontId="4" type="noConversion"/>
  <pageMargins left="0.75" right="0.75" top="1" bottom="1" header="0.5" footer="0.5"/>
  <headerFooter alignWithMargins="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workbookViewId="0">
      <selection activeCell="A17" sqref="A17"/>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25.5703125" bestFit="1" customWidth="1"/>
  </cols>
  <sheetData>
    <row r="1" spans="1:6" ht="63" customHeight="1" x14ac:dyDescent="0.2">
      <c r="A1" s="82"/>
      <c r="B1" s="82"/>
      <c r="C1" s="82"/>
      <c r="D1" s="82"/>
      <c r="E1" s="82"/>
      <c r="F1" s="82"/>
    </row>
    <row r="2" spans="1:6" ht="18" x14ac:dyDescent="0.25">
      <c r="A2" s="76" t="s">
        <v>22</v>
      </c>
      <c r="B2" s="77"/>
      <c r="C2" s="77"/>
      <c r="D2" s="77"/>
      <c r="E2" s="77"/>
      <c r="F2" s="77"/>
    </row>
    <row r="3" spans="1:6" ht="18" x14ac:dyDescent="0.25">
      <c r="A3" s="14"/>
      <c r="B3" s="15"/>
      <c r="C3" s="15"/>
      <c r="D3" s="17"/>
      <c r="E3" s="17"/>
      <c r="F3" s="17"/>
    </row>
    <row r="4" spans="1:6" x14ac:dyDescent="0.2">
      <c r="B4" s="16" t="s">
        <v>55</v>
      </c>
      <c r="C4" s="10"/>
      <c r="D4" s="16" t="s">
        <v>60</v>
      </c>
      <c r="E4" s="10"/>
      <c r="F4" s="16" t="s">
        <v>28</v>
      </c>
    </row>
    <row r="5" spans="1:6" x14ac:dyDescent="0.2">
      <c r="A5" s="9"/>
      <c r="B5" s="11" t="s">
        <v>65</v>
      </c>
      <c r="C5" s="9"/>
      <c r="D5" s="11" t="s">
        <v>11</v>
      </c>
      <c r="F5" s="11" t="s">
        <v>8</v>
      </c>
    </row>
    <row r="6" spans="1:6" x14ac:dyDescent="0.2">
      <c r="D6" t="s">
        <v>63</v>
      </c>
    </row>
    <row r="7" spans="1:6" x14ac:dyDescent="0.2">
      <c r="A7" s="8" t="s">
        <v>3</v>
      </c>
      <c r="B7" s="8"/>
      <c r="C7" s="8"/>
    </row>
    <row r="8" spans="1:6" x14ac:dyDescent="0.2">
      <c r="A8" t="s">
        <v>1</v>
      </c>
      <c r="B8" s="13" t="e">
        <f>SUM(#REF!)</f>
        <v>#REF!</v>
      </c>
      <c r="C8" s="13"/>
      <c r="D8" s="13">
        <v>154289801.05999997</v>
      </c>
      <c r="E8" s="13"/>
      <c r="F8" s="13">
        <v>571256393.02999997</v>
      </c>
    </row>
    <row r="9" spans="1:6" x14ac:dyDescent="0.2">
      <c r="A9" t="s">
        <v>2</v>
      </c>
      <c r="B9" s="13" t="e">
        <f>SUM(#REF!)</f>
        <v>#REF!</v>
      </c>
      <c r="C9" s="13"/>
      <c r="D9" s="13">
        <v>139622539.08999997</v>
      </c>
      <c r="E9" s="13"/>
      <c r="F9" s="13">
        <v>516300877.56</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t="e">
        <f>SUM(#REF!)</f>
        <v>#REF!</v>
      </c>
      <c r="C12" s="13"/>
      <c r="D12" s="13">
        <v>14667261.969999999</v>
      </c>
      <c r="E12" s="13"/>
      <c r="F12" s="13">
        <v>55148257.5</v>
      </c>
    </row>
    <row r="13" spans="1:6" x14ac:dyDescent="0.2">
      <c r="A13" t="s">
        <v>25</v>
      </c>
      <c r="B13" s="13" t="e">
        <f>B12*0.55</f>
        <v>#REF!</v>
      </c>
      <c r="C13" s="13"/>
      <c r="D13" s="13">
        <f>D12*0.55</f>
        <v>8066994.0834999997</v>
      </c>
      <c r="E13" s="13"/>
      <c r="F13" s="13">
        <f>F12*0.55</f>
        <v>30331541.625000004</v>
      </c>
    </row>
    <row r="14" spans="1:6" x14ac:dyDescent="0.2">
      <c r="A14" t="s">
        <v>32</v>
      </c>
      <c r="B14" s="13" t="e">
        <f>B12*0.45</f>
        <v>#REF!</v>
      </c>
      <c r="C14" s="13"/>
      <c r="D14" s="13">
        <f>D12*0.45</f>
        <v>6600267.8865</v>
      </c>
      <c r="E14" s="13"/>
      <c r="F14" s="13">
        <f>F12*0.45</f>
        <v>24816715.875</v>
      </c>
    </row>
    <row r="15" spans="1:6" x14ac:dyDescent="0.2">
      <c r="A15" t="s">
        <v>5</v>
      </c>
      <c r="B15" s="28">
        <v>1109</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t="e">
        <f>SUM(#REF!)</f>
        <v>#REF!</v>
      </c>
      <c r="C19" s="13"/>
      <c r="D19" s="13">
        <v>242819239.32999998</v>
      </c>
      <c r="E19" s="13"/>
      <c r="F19" s="13">
        <v>984380149.27999997</v>
      </c>
    </row>
    <row r="20" spans="1:6" x14ac:dyDescent="0.2">
      <c r="A20" t="s">
        <v>2</v>
      </c>
      <c r="B20" s="13" t="e">
        <f>SUM(#REF!)</f>
        <v>#REF!</v>
      </c>
      <c r="C20" s="13"/>
      <c r="D20" s="13">
        <v>220315215.28999999</v>
      </c>
      <c r="E20" s="13"/>
      <c r="F20" s="13">
        <v>896039876.19000006</v>
      </c>
    </row>
    <row r="21" spans="1:6" x14ac:dyDescent="0.2">
      <c r="A21" t="s">
        <v>0</v>
      </c>
      <c r="B21" s="13" t="e">
        <f>SUM(#REF!)</f>
        <v>#REF!</v>
      </c>
      <c r="C21" s="13"/>
      <c r="D21" s="13">
        <v>466460.91</v>
      </c>
      <c r="E21" s="13"/>
      <c r="F21" s="13">
        <v>1103394.05</v>
      </c>
    </row>
    <row r="22" spans="1:6" x14ac:dyDescent="0.2">
      <c r="A22" t="s">
        <v>31</v>
      </c>
      <c r="B22" s="13" t="e">
        <f>SUM(#REF!)</f>
        <v>#REF!</v>
      </c>
      <c r="C22" s="13"/>
      <c r="D22" s="13">
        <v>22037563.129999999</v>
      </c>
      <c r="E22" s="13"/>
      <c r="F22" s="13">
        <v>87236879.039999992</v>
      </c>
    </row>
    <row r="23" spans="1:6" x14ac:dyDescent="0.2">
      <c r="A23" t="s">
        <v>25</v>
      </c>
      <c r="B23" s="13" t="e">
        <f>B22*0.55</f>
        <v>#REF!</v>
      </c>
      <c r="C23" s="13"/>
      <c r="D23" s="13">
        <f>D22*0.55</f>
        <v>12120659.7215</v>
      </c>
      <c r="E23" s="13"/>
      <c r="F23" s="13">
        <f>F22*0.55</f>
        <v>47980283.472000003</v>
      </c>
    </row>
    <row r="24" spans="1:6" x14ac:dyDescent="0.2">
      <c r="A24" t="s">
        <v>32</v>
      </c>
      <c r="B24" s="13" t="e">
        <f>B22*0.45</f>
        <v>#REF!</v>
      </c>
      <c r="C24" s="13"/>
      <c r="D24" s="13">
        <f>D22*0.45</f>
        <v>9916903.408499999</v>
      </c>
      <c r="E24" s="13"/>
      <c r="F24" s="13">
        <f>F22*0.45</f>
        <v>39256595.567999996</v>
      </c>
    </row>
    <row r="25" spans="1:6" x14ac:dyDescent="0.2">
      <c r="A25" t="s">
        <v>5</v>
      </c>
      <c r="B25" s="28">
        <v>2076</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t="e">
        <f>SUM(#REF!)</f>
        <v>#REF!</v>
      </c>
      <c r="C29" s="13"/>
      <c r="D29" s="13">
        <v>264857608.37000003</v>
      </c>
      <c r="E29" s="13"/>
      <c r="F29" s="13">
        <v>821254065.75999999</v>
      </c>
    </row>
    <row r="30" spans="1:6" x14ac:dyDescent="0.2">
      <c r="A30" t="s">
        <v>2</v>
      </c>
      <c r="B30" s="13" t="e">
        <f>SUM(#REF!)</f>
        <v>#REF!</v>
      </c>
      <c r="C30" s="13"/>
      <c r="D30" s="13">
        <v>239756547.13</v>
      </c>
      <c r="E30" s="13"/>
      <c r="F30" s="13">
        <v>742814877.1400001</v>
      </c>
    </row>
    <row r="31" spans="1:6" x14ac:dyDescent="0.2">
      <c r="A31" t="s">
        <v>0</v>
      </c>
      <c r="B31" s="13" t="e">
        <f>SUM(#REF!)</f>
        <v>#REF!</v>
      </c>
      <c r="C31" s="13"/>
      <c r="D31" s="13">
        <v>1479046.41</v>
      </c>
      <c r="E31" s="13"/>
      <c r="F31" s="13">
        <v>1822825.66</v>
      </c>
    </row>
    <row r="32" spans="1:6" x14ac:dyDescent="0.2">
      <c r="A32" t="s">
        <v>31</v>
      </c>
      <c r="B32" s="13" t="e">
        <f>SUM(#REF!)</f>
        <v>#REF!</v>
      </c>
      <c r="C32" s="13"/>
      <c r="D32" s="13">
        <v>23622014.829999991</v>
      </c>
      <c r="E32" s="13"/>
      <c r="F32" s="13">
        <v>76616362.959999979</v>
      </c>
    </row>
    <row r="33" spans="1:6" x14ac:dyDescent="0.2">
      <c r="A33" t="s">
        <v>25</v>
      </c>
      <c r="B33" s="13" t="e">
        <f>B32*0.55</f>
        <v>#REF!</v>
      </c>
      <c r="C33" s="13"/>
      <c r="D33" s="13">
        <f>D32*0.55</f>
        <v>12992108.156499997</v>
      </c>
      <c r="E33" s="13"/>
      <c r="F33" s="13">
        <f>F32*0.55</f>
        <v>42138999.627999991</v>
      </c>
    </row>
    <row r="34" spans="1:6" x14ac:dyDescent="0.2">
      <c r="A34" t="s">
        <v>32</v>
      </c>
      <c r="B34" s="13" t="e">
        <f>B32*0.45</f>
        <v>#REF!</v>
      </c>
      <c r="C34" s="13"/>
      <c r="D34" s="13">
        <f>D32*0.45</f>
        <v>10629906.673499996</v>
      </c>
      <c r="E34" s="13"/>
      <c r="F34" s="13">
        <f>F32*0.45</f>
        <v>34477363.331999995</v>
      </c>
    </row>
    <row r="35" spans="1:6" x14ac:dyDescent="0.2">
      <c r="A35" t="s">
        <v>5</v>
      </c>
      <c r="B35" s="31">
        <v>2744</v>
      </c>
      <c r="C35" s="13"/>
      <c r="D35" s="31"/>
      <c r="E35" s="13"/>
      <c r="F35" s="13"/>
    </row>
    <row r="36" spans="1:6" x14ac:dyDescent="0.2">
      <c r="B36" s="13"/>
      <c r="C36" s="13"/>
      <c r="D36" s="13"/>
      <c r="E36" s="13"/>
      <c r="F36" s="13"/>
    </row>
    <row r="37" spans="1:6" x14ac:dyDescent="0.2">
      <c r="B37" s="13"/>
      <c r="C37" s="13"/>
      <c r="D37" s="13"/>
      <c r="E37" s="13"/>
      <c r="F37" s="13"/>
    </row>
    <row r="38" spans="1:6" ht="75.75" customHeight="1" x14ac:dyDescent="0.2">
      <c r="A38" s="80" t="s">
        <v>51</v>
      </c>
      <c r="B38" s="80"/>
      <c r="C38" s="80"/>
      <c r="D38" s="80"/>
      <c r="E38" s="80"/>
      <c r="F38" s="80"/>
    </row>
    <row r="39" spans="1:6" x14ac:dyDescent="0.2">
      <c r="B39" s="13"/>
      <c r="C39" s="13"/>
      <c r="D39" s="13"/>
      <c r="E39" s="13"/>
      <c r="F39" s="13"/>
    </row>
    <row r="40" spans="1:6" x14ac:dyDescent="0.2">
      <c r="A40" s="25" t="s">
        <v>50</v>
      </c>
      <c r="B40" s="13"/>
      <c r="C40" s="13"/>
      <c r="D40" s="13"/>
      <c r="E40" s="13"/>
      <c r="F40" s="13"/>
    </row>
    <row r="41" spans="1:6" x14ac:dyDescent="0.2">
      <c r="A41" t="s">
        <v>1</v>
      </c>
      <c r="B41" s="13" t="e">
        <f>SUM(#REF!)</f>
        <v>#REF!</v>
      </c>
      <c r="C41" s="13"/>
      <c r="D41" s="13">
        <v>151391159.22999999</v>
      </c>
      <c r="E41" s="13"/>
      <c r="F41" s="13">
        <v>368911685.86999989</v>
      </c>
    </row>
    <row r="42" spans="1:6" x14ac:dyDescent="0.2">
      <c r="A42" t="s">
        <v>2</v>
      </c>
      <c r="B42" s="13" t="e">
        <f>SUM(#REF!)</f>
        <v>#REF!</v>
      </c>
      <c r="C42" s="13"/>
      <c r="D42" s="13">
        <v>137400871.82999998</v>
      </c>
      <c r="E42" s="13"/>
      <c r="F42" s="13">
        <v>334697455.48000002</v>
      </c>
    </row>
    <row r="43" spans="1:6" x14ac:dyDescent="0.2">
      <c r="A43" t="s">
        <v>0</v>
      </c>
      <c r="B43" s="13" t="e">
        <f>SUM(#REF!)</f>
        <v>#REF!</v>
      </c>
      <c r="C43" s="13"/>
      <c r="D43" s="13">
        <v>74964</v>
      </c>
      <c r="E43" s="13"/>
      <c r="F43" s="13">
        <v>157099.91</v>
      </c>
    </row>
    <row r="44" spans="1:6" x14ac:dyDescent="0.2">
      <c r="A44" t="s">
        <v>31</v>
      </c>
      <c r="B44" s="13" t="e">
        <f>SUM(#REF!)</f>
        <v>#REF!</v>
      </c>
      <c r="C44" s="13"/>
      <c r="D44" s="13">
        <v>13915323.399999999</v>
      </c>
      <c r="E44" s="13"/>
      <c r="F44" s="13">
        <v>34057130.480000004</v>
      </c>
    </row>
    <row r="45" spans="1:6" x14ac:dyDescent="0.2">
      <c r="A45" t="s">
        <v>25</v>
      </c>
      <c r="B45" s="13" t="e">
        <f>B44*0.55</f>
        <v>#REF!</v>
      </c>
      <c r="C45" s="13"/>
      <c r="D45" s="13">
        <f>D44*0.55</f>
        <v>7653427.8700000001</v>
      </c>
      <c r="E45" s="13"/>
      <c r="F45" s="13">
        <f>F44*0.55</f>
        <v>18731421.764000002</v>
      </c>
    </row>
    <row r="46" spans="1:6" x14ac:dyDescent="0.2">
      <c r="A46" t="s">
        <v>32</v>
      </c>
      <c r="B46" s="13" t="e">
        <f>B44*0.45</f>
        <v>#REF!</v>
      </c>
      <c r="C46" s="13"/>
      <c r="D46" s="13">
        <f>D44*0.45</f>
        <v>6261895.5299999993</v>
      </c>
      <c r="E46" s="13"/>
      <c r="F46" s="13">
        <f>F44*0.45</f>
        <v>15325708.716000002</v>
      </c>
    </row>
    <row r="47" spans="1:6" x14ac:dyDescent="0.2">
      <c r="A47" t="s">
        <v>5</v>
      </c>
      <c r="B47" s="28">
        <v>2000</v>
      </c>
      <c r="C47" s="13"/>
      <c r="D47" s="28"/>
      <c r="E47" s="13"/>
      <c r="F47" s="13"/>
    </row>
    <row r="48" spans="1:6" x14ac:dyDescent="0.2">
      <c r="B48" s="13"/>
      <c r="C48" s="13"/>
      <c r="D48" s="13"/>
      <c r="E48" s="13"/>
      <c r="F48" s="13"/>
    </row>
    <row r="49" spans="1:6" x14ac:dyDescent="0.2">
      <c r="B49" s="13"/>
      <c r="C49" s="13"/>
      <c r="D49" s="13"/>
      <c r="E49" s="13"/>
      <c r="F49" s="13"/>
    </row>
    <row r="50" spans="1:6" x14ac:dyDescent="0.2">
      <c r="A50" s="8" t="s">
        <v>6</v>
      </c>
      <c r="B50" s="13"/>
      <c r="C50" s="13"/>
      <c r="D50" s="13"/>
      <c r="E50" s="13"/>
      <c r="F50" s="13"/>
    </row>
    <row r="51" spans="1:6" x14ac:dyDescent="0.2">
      <c r="A51" t="s">
        <v>1</v>
      </c>
      <c r="B51" s="13" t="e">
        <f>SUM(B41,B29,B19,B8)</f>
        <v>#REF!</v>
      </c>
      <c r="C51" s="13"/>
      <c r="D51" s="13">
        <f>SUM(D41,D29,D19,D8)</f>
        <v>813357807.99000001</v>
      </c>
      <c r="E51" s="13"/>
      <c r="F51" s="13">
        <f>SUM(F41,F29,F19,F8)</f>
        <v>2745802293.9399996</v>
      </c>
    </row>
    <row r="52" spans="1:6" x14ac:dyDescent="0.2">
      <c r="A52" t="s">
        <v>2</v>
      </c>
      <c r="B52" s="13" t="e">
        <f>SUM(B42,B30,B20,B9)</f>
        <v>#REF!</v>
      </c>
      <c r="C52" s="13"/>
      <c r="D52" s="13">
        <f>SUM(D42,D30,D20,D9)</f>
        <v>737095173.33999991</v>
      </c>
      <c r="E52" s="13"/>
      <c r="F52" s="13">
        <f>SUM(F42,F30,F20,F9)</f>
        <v>2489853086.3700004</v>
      </c>
    </row>
    <row r="53" spans="1:6" x14ac:dyDescent="0.2">
      <c r="A53" t="s">
        <v>0</v>
      </c>
      <c r="B53" s="13" t="e">
        <f>SUM(B43,B31,B21,B10)</f>
        <v>#REF!</v>
      </c>
      <c r="C53" s="13"/>
      <c r="D53" s="13">
        <f>SUM(D43,D31,D21,D10)</f>
        <v>2020471.3199999998</v>
      </c>
      <c r="E53" s="13"/>
      <c r="F53" s="13">
        <f>SUM(F43,F31,F21,F10)</f>
        <v>3089729.62</v>
      </c>
    </row>
    <row r="54" spans="1:6" x14ac:dyDescent="0.2">
      <c r="A54" t="s">
        <v>30</v>
      </c>
      <c r="B54" s="13">
        <f>B11</f>
        <v>0</v>
      </c>
      <c r="C54" s="13"/>
      <c r="D54" s="13">
        <f>D11</f>
        <v>0</v>
      </c>
      <c r="E54" s="13"/>
      <c r="F54" s="13">
        <f>F11</f>
        <v>199152.03</v>
      </c>
    </row>
    <row r="55" spans="1:6" x14ac:dyDescent="0.2">
      <c r="A55" t="s">
        <v>31</v>
      </c>
      <c r="B55" s="13" t="e">
        <f>SUM(B44,B32,B22,B12)</f>
        <v>#REF!</v>
      </c>
      <c r="C55" s="13"/>
      <c r="D55" s="13">
        <f>SUM(D44,D32,D22,D12)</f>
        <v>74242163.329999983</v>
      </c>
      <c r="E55" s="13"/>
      <c r="F55" s="13">
        <f>SUM(F44,F32,F22,F12)</f>
        <v>253058629.97999996</v>
      </c>
    </row>
    <row r="56" spans="1:6" x14ac:dyDescent="0.2">
      <c r="A56" t="s">
        <v>25</v>
      </c>
      <c r="B56" s="13" t="e">
        <f>B55*0.55</f>
        <v>#REF!</v>
      </c>
      <c r="C56" s="13"/>
      <c r="D56" s="13">
        <f>D55*0.55</f>
        <v>40833189.831499994</v>
      </c>
      <c r="E56" s="13"/>
      <c r="F56" s="13">
        <f>F55*0.55</f>
        <v>139182246.48899999</v>
      </c>
    </row>
    <row r="57" spans="1:6" x14ac:dyDescent="0.2">
      <c r="A57" t="s">
        <v>32</v>
      </c>
      <c r="B57" s="13" t="e">
        <f>B55*0.45</f>
        <v>#REF!</v>
      </c>
      <c r="C57" s="13"/>
      <c r="D57" s="13">
        <f>D55*0.45</f>
        <v>33408973.498499993</v>
      </c>
      <c r="E57" s="13"/>
      <c r="F57" s="13">
        <f>F55*0.45</f>
        <v>113876383.49099998</v>
      </c>
    </row>
    <row r="58" spans="1:6" x14ac:dyDescent="0.2">
      <c r="A58" t="s">
        <v>5</v>
      </c>
      <c r="B58" s="18">
        <f>SUM(B47,B35,B25,B15)</f>
        <v>7929</v>
      </c>
    </row>
    <row r="61" spans="1:6" ht="76.5" customHeight="1" x14ac:dyDescent="0.2">
      <c r="A61" s="80" t="s">
        <v>51</v>
      </c>
      <c r="B61" s="80"/>
      <c r="C61" s="80"/>
      <c r="D61" s="80"/>
      <c r="E61" s="80"/>
      <c r="F61" s="80"/>
    </row>
    <row r="62" spans="1:6" x14ac:dyDescent="0.2">
      <c r="A62" s="29"/>
    </row>
    <row r="63" spans="1:6" x14ac:dyDescent="0.2">
      <c r="A63" s="29"/>
    </row>
    <row r="64" spans="1:6" x14ac:dyDescent="0.2">
      <c r="A64" s="29"/>
    </row>
    <row r="65" spans="1:1" x14ac:dyDescent="0.2">
      <c r="A65" s="29"/>
    </row>
  </sheetData>
  <mergeCells count="4">
    <mergeCell ref="A1:F1"/>
    <mergeCell ref="A2:F2"/>
    <mergeCell ref="A38:F38"/>
    <mergeCell ref="A61:F61"/>
  </mergeCells>
  <phoneticPr fontId="4" type="noConversion"/>
  <pageMargins left="0.75" right="0.75" top="1" bottom="1" header="0.5" footer="0.5"/>
  <headerFooter alignWithMargins="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workbookViewId="0">
      <selection sqref="A1:IV65536"/>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5.5703125" customWidth="1"/>
    <col min="7" max="7" width="3.7109375" customWidth="1"/>
    <col min="8" max="8" width="17.28515625" bestFit="1" customWidth="1"/>
  </cols>
  <sheetData>
    <row r="1" spans="1:8" ht="63" customHeight="1" x14ac:dyDescent="0.2">
      <c r="A1" s="82"/>
      <c r="B1" s="82"/>
      <c r="C1" s="82"/>
      <c r="D1" s="82"/>
      <c r="E1" s="82"/>
      <c r="F1" s="82"/>
      <c r="G1" s="82"/>
      <c r="H1" s="82"/>
    </row>
    <row r="2" spans="1:8" ht="18" x14ac:dyDescent="0.25">
      <c r="A2" s="76" t="s">
        <v>22</v>
      </c>
      <c r="B2" s="77"/>
      <c r="C2" s="77"/>
      <c r="D2" s="77"/>
      <c r="E2" s="77"/>
      <c r="F2" s="77"/>
      <c r="G2" s="77"/>
      <c r="H2" s="77"/>
    </row>
    <row r="3" spans="1:8" ht="18" x14ac:dyDescent="0.25">
      <c r="A3" s="14"/>
      <c r="B3" s="15"/>
      <c r="C3" s="15"/>
      <c r="D3" s="17"/>
      <c r="E3" s="17"/>
      <c r="F3" s="17"/>
      <c r="G3" s="17"/>
      <c r="H3" s="17"/>
    </row>
    <row r="4" spans="1:8" x14ac:dyDescent="0.2">
      <c r="B4" s="16" t="s">
        <v>55</v>
      </c>
      <c r="C4" s="10"/>
      <c r="D4" s="16" t="s">
        <v>60</v>
      </c>
      <c r="E4" s="10"/>
      <c r="F4" s="16" t="s">
        <v>67</v>
      </c>
      <c r="G4" s="10"/>
      <c r="H4" s="16" t="s">
        <v>28</v>
      </c>
    </row>
    <row r="5" spans="1:8" x14ac:dyDescent="0.2">
      <c r="A5" s="9"/>
      <c r="B5" s="11" t="s">
        <v>66</v>
      </c>
      <c r="C5" s="9"/>
      <c r="D5" s="11" t="s">
        <v>11</v>
      </c>
      <c r="F5" s="11" t="s">
        <v>61</v>
      </c>
      <c r="H5" s="11" t="s">
        <v>8</v>
      </c>
    </row>
    <row r="7" spans="1:8" x14ac:dyDescent="0.2">
      <c r="A7" s="8" t="s">
        <v>3</v>
      </c>
      <c r="B7" s="8"/>
      <c r="C7" s="8"/>
    </row>
    <row r="8" spans="1:8" x14ac:dyDescent="0.2">
      <c r="A8" t="s">
        <v>1</v>
      </c>
      <c r="B8" s="13">
        <v>36607528.049999997</v>
      </c>
      <c r="C8" s="13"/>
      <c r="D8" s="13">
        <v>158341788.71999997</v>
      </c>
      <c r="E8" s="13"/>
      <c r="F8" s="13">
        <v>32555540.390000001</v>
      </c>
      <c r="G8" s="13"/>
      <c r="H8" s="13">
        <v>607863921.08000004</v>
      </c>
    </row>
    <row r="9" spans="1:8" x14ac:dyDescent="0.2">
      <c r="A9" t="s">
        <v>2</v>
      </c>
      <c r="B9" s="13">
        <v>33167430.57</v>
      </c>
      <c r="C9" s="13"/>
      <c r="D9" s="13">
        <v>143303427.35999998</v>
      </c>
      <c r="E9" s="13"/>
      <c r="F9" s="13">
        <v>29486542.299999997</v>
      </c>
      <c r="G9" s="13"/>
      <c r="H9" s="13">
        <v>549468308.13</v>
      </c>
    </row>
    <row r="10" spans="1:8" x14ac:dyDescent="0.2">
      <c r="A10" t="s">
        <v>0</v>
      </c>
      <c r="B10" s="13">
        <v>0</v>
      </c>
      <c r="C10" s="13"/>
      <c r="D10" s="13">
        <v>0</v>
      </c>
      <c r="E10" s="13"/>
      <c r="F10" s="13">
        <v>0</v>
      </c>
      <c r="G10" s="13"/>
      <c r="H10" s="13">
        <v>6410</v>
      </c>
    </row>
    <row r="11" spans="1:8" x14ac:dyDescent="0.2">
      <c r="A11" t="s">
        <v>30</v>
      </c>
      <c r="B11" s="13">
        <v>0</v>
      </c>
      <c r="C11" s="13"/>
      <c r="D11" s="13">
        <v>0</v>
      </c>
      <c r="E11" s="13"/>
      <c r="F11" s="13">
        <v>0</v>
      </c>
      <c r="G11" s="13"/>
      <c r="H11" s="13">
        <v>199152.03</v>
      </c>
    </row>
    <row r="12" spans="1:8" x14ac:dyDescent="0.2">
      <c r="A12" t="s">
        <v>31</v>
      </c>
      <c r="B12" s="13">
        <v>3440097.48</v>
      </c>
      <c r="C12" s="13"/>
      <c r="D12" s="13">
        <v>15038361.359999999</v>
      </c>
      <c r="E12" s="13"/>
      <c r="F12" s="13">
        <v>3068998.09</v>
      </c>
      <c r="G12" s="13"/>
      <c r="H12" s="13">
        <v>58588354.980000004</v>
      </c>
    </row>
    <row r="13" spans="1:8" x14ac:dyDescent="0.2">
      <c r="A13" t="s">
        <v>25</v>
      </c>
      <c r="B13" s="13">
        <v>1892053.6139999984</v>
      </c>
      <c r="C13" s="13"/>
      <c r="D13" s="13">
        <v>8271098.7480000006</v>
      </c>
      <c r="E13" s="13"/>
      <c r="F13" s="13">
        <v>1687948.9495000001</v>
      </c>
      <c r="G13" s="13"/>
      <c r="H13" s="13">
        <v>32223595.239000004</v>
      </c>
    </row>
    <row r="14" spans="1:8" x14ac:dyDescent="0.2">
      <c r="A14" t="s">
        <v>32</v>
      </c>
      <c r="B14" s="13">
        <v>1548043.8659999985</v>
      </c>
      <c r="C14" s="13"/>
      <c r="D14" s="13">
        <v>6767262.6119999997</v>
      </c>
      <c r="E14" s="13"/>
      <c r="F14" s="13">
        <v>1381049.1405</v>
      </c>
      <c r="G14" s="13"/>
      <c r="H14" s="13">
        <v>26364759.741000004</v>
      </c>
    </row>
    <row r="15" spans="1:8" x14ac:dyDescent="0.2">
      <c r="A15" t="s">
        <v>5</v>
      </c>
      <c r="B15" s="28">
        <v>1109</v>
      </c>
      <c r="C15" s="13"/>
      <c r="D15" s="13"/>
      <c r="E15" s="13"/>
      <c r="F15" s="13"/>
      <c r="G15" s="13"/>
      <c r="H15" s="13"/>
    </row>
    <row r="16" spans="1:8" x14ac:dyDescent="0.2">
      <c r="B16" s="13"/>
      <c r="C16" s="13"/>
      <c r="D16" s="13"/>
      <c r="E16" s="13"/>
      <c r="F16" s="13"/>
      <c r="G16" s="13"/>
      <c r="H16" s="13"/>
    </row>
    <row r="17" spans="1:8" x14ac:dyDescent="0.2">
      <c r="B17" s="13"/>
      <c r="C17" s="13"/>
      <c r="D17" s="13"/>
      <c r="E17" s="13"/>
      <c r="F17" s="13"/>
      <c r="G17" s="13"/>
      <c r="H17" s="13"/>
    </row>
    <row r="18" spans="1:8" x14ac:dyDescent="0.2">
      <c r="A18" s="8" t="s">
        <v>4</v>
      </c>
      <c r="B18" s="13"/>
      <c r="C18" s="13"/>
      <c r="D18" s="13"/>
      <c r="E18" s="13"/>
      <c r="F18" s="13"/>
      <c r="G18" s="13"/>
      <c r="H18" s="13"/>
    </row>
    <row r="19" spans="1:8" x14ac:dyDescent="0.2">
      <c r="A19" t="s">
        <v>1</v>
      </c>
      <c r="B19" s="13">
        <v>63815280.920000002</v>
      </c>
      <c r="C19" s="13"/>
      <c r="D19" s="13">
        <v>249022136.81999999</v>
      </c>
      <c r="E19" s="13"/>
      <c r="F19" s="13">
        <v>57612383.43</v>
      </c>
      <c r="G19" s="13"/>
      <c r="H19" s="13">
        <v>1048195430.1999999</v>
      </c>
    </row>
    <row r="20" spans="1:8" x14ac:dyDescent="0.2">
      <c r="A20" t="s">
        <v>2</v>
      </c>
      <c r="B20" s="13">
        <v>57854955.399999999</v>
      </c>
      <c r="C20" s="13"/>
      <c r="D20" s="13">
        <v>225931492.53</v>
      </c>
      <c r="E20" s="13"/>
      <c r="F20" s="13">
        <v>52238678.159999996</v>
      </c>
      <c r="G20" s="13"/>
      <c r="H20" s="13">
        <v>953894831.59000003</v>
      </c>
    </row>
    <row r="21" spans="1:8" x14ac:dyDescent="0.2">
      <c r="A21" t="s">
        <v>0</v>
      </c>
      <c r="B21" s="13">
        <v>394639.95</v>
      </c>
      <c r="C21" s="13"/>
      <c r="D21" s="13">
        <v>481527.61</v>
      </c>
      <c r="E21" s="13"/>
      <c r="F21" s="13">
        <v>379573.25</v>
      </c>
      <c r="G21" s="13"/>
      <c r="H21" s="13">
        <v>1498034</v>
      </c>
    </row>
    <row r="22" spans="1:8" x14ac:dyDescent="0.2">
      <c r="A22" t="s">
        <v>31</v>
      </c>
      <c r="B22" s="13">
        <v>5565685.5700000031</v>
      </c>
      <c r="C22" s="13"/>
      <c r="D22" s="13">
        <v>22609116.68</v>
      </c>
      <c r="E22" s="13"/>
      <c r="F22" s="13">
        <v>4994132.0199999996</v>
      </c>
      <c r="G22" s="13"/>
      <c r="H22" s="13">
        <v>92802564.609999999</v>
      </c>
    </row>
    <row r="23" spans="1:8" x14ac:dyDescent="0.2">
      <c r="A23" t="s">
        <v>25</v>
      </c>
      <c r="B23" s="13">
        <v>3061127.063500002</v>
      </c>
      <c r="C23" s="13"/>
      <c r="D23" s="13">
        <v>12435014.174000001</v>
      </c>
      <c r="E23" s="13"/>
      <c r="F23" s="13">
        <v>2746772.611</v>
      </c>
      <c r="G23" s="13"/>
      <c r="H23" s="13">
        <v>51041410.535500005</v>
      </c>
    </row>
    <row r="24" spans="1:8" x14ac:dyDescent="0.2">
      <c r="A24" t="s">
        <v>32</v>
      </c>
      <c r="B24" s="13">
        <v>2504558.5065000015</v>
      </c>
      <c r="C24" s="13"/>
      <c r="D24" s="13">
        <v>10174102.506000001</v>
      </c>
      <c r="E24" s="13"/>
      <c r="F24" s="13">
        <v>2247359.409</v>
      </c>
      <c r="G24" s="13"/>
      <c r="H24" s="13">
        <v>41761154.074500002</v>
      </c>
    </row>
    <row r="25" spans="1:8" x14ac:dyDescent="0.2">
      <c r="A25" t="s">
        <v>5</v>
      </c>
      <c r="B25" s="28">
        <v>2076</v>
      </c>
      <c r="C25" s="13"/>
      <c r="D25" s="13"/>
      <c r="E25" s="13"/>
      <c r="F25" s="13"/>
      <c r="G25" s="13"/>
      <c r="H25" s="13"/>
    </row>
    <row r="26" spans="1:8" x14ac:dyDescent="0.2">
      <c r="B26" s="13"/>
      <c r="C26" s="13"/>
      <c r="D26" s="13"/>
      <c r="E26" s="13"/>
      <c r="F26" s="13"/>
      <c r="G26" s="13"/>
      <c r="H26" s="13"/>
    </row>
    <row r="27" spans="1:8" x14ac:dyDescent="0.2">
      <c r="B27" s="13"/>
      <c r="C27" s="13"/>
      <c r="D27" s="13"/>
      <c r="E27" s="13"/>
      <c r="F27" s="13"/>
      <c r="G27" s="13"/>
      <c r="H27" s="13"/>
    </row>
    <row r="28" spans="1:8" x14ac:dyDescent="0.2">
      <c r="A28" s="25" t="s">
        <v>41</v>
      </c>
      <c r="B28" s="13"/>
      <c r="C28" s="13"/>
      <c r="D28" s="13"/>
      <c r="E28" s="13"/>
      <c r="F28" s="13"/>
      <c r="G28" s="13"/>
      <c r="H28" s="13"/>
    </row>
    <row r="29" spans="1:8" x14ac:dyDescent="0.2">
      <c r="A29" t="s">
        <v>1</v>
      </c>
      <c r="B29" s="13">
        <v>62765143.119999997</v>
      </c>
      <c r="C29" s="13"/>
      <c r="D29" s="13">
        <v>271361752.49000001</v>
      </c>
      <c r="E29" s="13"/>
      <c r="F29" s="13">
        <v>56260999</v>
      </c>
      <c r="G29" s="13"/>
      <c r="H29" s="13">
        <v>884019208.88</v>
      </c>
    </row>
    <row r="30" spans="1:8" x14ac:dyDescent="0.2">
      <c r="A30" t="s">
        <v>2</v>
      </c>
      <c r="B30" s="13">
        <v>56808921.780000001</v>
      </c>
      <c r="C30" s="13"/>
      <c r="D30" s="13">
        <v>245625386.59999999</v>
      </c>
      <c r="E30" s="13"/>
      <c r="F30" s="13">
        <v>50940082.309999995</v>
      </c>
      <c r="G30" s="13"/>
      <c r="H30" s="13">
        <v>799623798.91999996</v>
      </c>
    </row>
    <row r="31" spans="1:8" x14ac:dyDescent="0.2">
      <c r="A31" t="s">
        <v>0</v>
      </c>
      <c r="B31" s="13">
        <v>254969.09</v>
      </c>
      <c r="C31" s="13"/>
      <c r="D31" s="13">
        <v>1522493.5</v>
      </c>
      <c r="E31" s="13"/>
      <c r="F31" s="13">
        <v>211522</v>
      </c>
      <c r="G31" s="13"/>
      <c r="H31" s="13">
        <v>2077794.75</v>
      </c>
    </row>
    <row r="32" spans="1:8" x14ac:dyDescent="0.2">
      <c r="A32" t="s">
        <v>31</v>
      </c>
      <c r="B32" s="13">
        <v>5701252.2499999963</v>
      </c>
      <c r="C32" s="13"/>
      <c r="D32" s="13">
        <v>24213872.389999989</v>
      </c>
      <c r="E32" s="13"/>
      <c r="F32" s="13">
        <v>5109394.6900000004</v>
      </c>
      <c r="G32" s="13"/>
      <c r="H32" s="13">
        <v>82317615.209999979</v>
      </c>
    </row>
    <row r="33" spans="1:8" x14ac:dyDescent="0.2">
      <c r="A33" t="s">
        <v>25</v>
      </c>
      <c r="B33" s="13">
        <v>3135688.7374999984</v>
      </c>
      <c r="C33" s="13"/>
      <c r="D33" s="13">
        <v>13317629.814499995</v>
      </c>
      <c r="E33" s="13"/>
      <c r="F33" s="13">
        <v>2810167.0795000005</v>
      </c>
      <c r="G33" s="13"/>
      <c r="H33" s="13">
        <v>45274688.365499988</v>
      </c>
    </row>
    <row r="34" spans="1:8" x14ac:dyDescent="0.2">
      <c r="A34" t="s">
        <v>32</v>
      </c>
      <c r="B34" s="13">
        <v>2565563.5124999983</v>
      </c>
      <c r="C34" s="13"/>
      <c r="D34" s="13">
        <v>10896242.575499995</v>
      </c>
      <c r="E34" s="13"/>
      <c r="F34" s="13">
        <v>2299227.6105000004</v>
      </c>
      <c r="G34" s="13"/>
      <c r="H34" s="13">
        <v>37042926.84449999</v>
      </c>
    </row>
    <row r="35" spans="1:8" x14ac:dyDescent="0.2">
      <c r="A35" t="s">
        <v>5</v>
      </c>
      <c r="B35" s="26">
        <v>2744</v>
      </c>
      <c r="C35" s="13"/>
      <c r="D35" s="13"/>
      <c r="E35" s="13"/>
      <c r="F35" s="13"/>
      <c r="G35" s="13"/>
      <c r="H35" s="13"/>
    </row>
    <row r="36" spans="1:8" x14ac:dyDescent="0.2">
      <c r="B36" s="13"/>
      <c r="C36" s="13"/>
      <c r="D36" s="13"/>
      <c r="E36" s="13"/>
      <c r="F36" s="13"/>
      <c r="G36" s="13"/>
      <c r="H36" s="13"/>
    </row>
    <row r="37" spans="1:8" x14ac:dyDescent="0.2">
      <c r="B37" s="13"/>
      <c r="C37" s="13"/>
      <c r="D37" s="13"/>
      <c r="E37" s="13"/>
      <c r="F37" s="13"/>
      <c r="G37" s="13"/>
      <c r="H37" s="13"/>
    </row>
    <row r="38" spans="1:8" ht="75.95" customHeight="1" x14ac:dyDescent="0.2">
      <c r="A38" s="80" t="s">
        <v>51</v>
      </c>
      <c r="B38" s="80"/>
      <c r="C38" s="80"/>
      <c r="D38" s="80"/>
      <c r="E38" s="80"/>
      <c r="F38" s="80"/>
      <c r="G38" s="80"/>
      <c r="H38" s="80"/>
    </row>
    <row r="39" spans="1:8" x14ac:dyDescent="0.2">
      <c r="B39" s="13"/>
      <c r="C39" s="13"/>
      <c r="D39" s="13"/>
      <c r="E39" s="13"/>
      <c r="F39" s="13"/>
      <c r="G39" s="13"/>
      <c r="H39" s="13"/>
    </row>
    <row r="40" spans="1:8" x14ac:dyDescent="0.2">
      <c r="A40" s="25" t="s">
        <v>50</v>
      </c>
      <c r="B40" s="13"/>
      <c r="C40" s="13"/>
      <c r="D40" s="13"/>
      <c r="E40" s="13"/>
      <c r="F40" s="13"/>
      <c r="G40" s="13"/>
      <c r="H40" s="13"/>
    </row>
    <row r="41" spans="1:8" x14ac:dyDescent="0.2">
      <c r="A41" t="s">
        <v>1</v>
      </c>
      <c r="B41" s="13">
        <v>36350715.850000001</v>
      </c>
      <c r="C41" s="13"/>
      <c r="D41" s="13">
        <v>154803453.35999998</v>
      </c>
      <c r="E41" s="13"/>
      <c r="F41" s="13">
        <v>32938421.719999999</v>
      </c>
      <c r="G41" s="13"/>
      <c r="H41" s="13">
        <v>405262401.71999991</v>
      </c>
    </row>
    <row r="42" spans="1:8" x14ac:dyDescent="0.2">
      <c r="A42" t="s">
        <v>2</v>
      </c>
      <c r="B42" s="13">
        <v>33015691.27</v>
      </c>
      <c r="C42" s="13"/>
      <c r="D42" s="13">
        <v>140513392.29999998</v>
      </c>
      <c r="E42" s="13"/>
      <c r="F42" s="13">
        <v>29903170.800000004</v>
      </c>
      <c r="G42" s="13"/>
      <c r="H42" s="13">
        <v>367713146.75000006</v>
      </c>
    </row>
    <row r="43" spans="1:8" x14ac:dyDescent="0.2">
      <c r="A43" t="s">
        <v>0</v>
      </c>
      <c r="B43" s="13">
        <v>134216.6</v>
      </c>
      <c r="C43" s="13"/>
      <c r="D43" s="13">
        <v>78144</v>
      </c>
      <c r="E43" s="13"/>
      <c r="F43" s="13">
        <v>131036.6</v>
      </c>
      <c r="G43" s="13"/>
      <c r="H43" s="13">
        <v>291316.51</v>
      </c>
    </row>
    <row r="44" spans="1:8" x14ac:dyDescent="0.2">
      <c r="A44" t="s">
        <v>31</v>
      </c>
      <c r="B44" s="13">
        <v>3200807.98</v>
      </c>
      <c r="C44" s="13"/>
      <c r="D44" s="13">
        <v>14211917.059999999</v>
      </c>
      <c r="E44" s="13"/>
      <c r="F44" s="13">
        <v>2904214.32</v>
      </c>
      <c r="G44" s="13"/>
      <c r="H44" s="13">
        <v>37257938.460000008</v>
      </c>
    </row>
    <row r="45" spans="1:8" x14ac:dyDescent="0.2">
      <c r="A45" t="s">
        <v>25</v>
      </c>
      <c r="B45" s="13">
        <v>1760444.3890000011</v>
      </c>
      <c r="C45" s="13"/>
      <c r="D45" s="13">
        <v>7816554.3829999994</v>
      </c>
      <c r="E45" s="13"/>
      <c r="F45" s="13">
        <v>1597317.8759999999</v>
      </c>
      <c r="G45" s="13"/>
      <c r="H45" s="13">
        <v>20491866.153000005</v>
      </c>
    </row>
    <row r="46" spans="1:8" x14ac:dyDescent="0.2">
      <c r="A46" t="s">
        <v>32</v>
      </c>
      <c r="B46" s="13">
        <v>1440363.5910000009</v>
      </c>
      <c r="C46" s="13"/>
      <c r="D46" s="13">
        <v>6395362.6769999992</v>
      </c>
      <c r="E46" s="13"/>
      <c r="F46" s="13">
        <v>1306896.4439999999</v>
      </c>
      <c r="G46" s="13"/>
      <c r="H46" s="13">
        <v>16766072.307000004</v>
      </c>
    </row>
    <row r="47" spans="1:8" x14ac:dyDescent="0.2">
      <c r="A47" t="s">
        <v>5</v>
      </c>
      <c r="B47" s="28">
        <v>2000</v>
      </c>
      <c r="C47" s="13"/>
      <c r="D47" s="13"/>
      <c r="E47" s="13"/>
      <c r="F47" s="13"/>
      <c r="G47" s="13"/>
      <c r="H47" s="13"/>
    </row>
    <row r="48" spans="1:8" x14ac:dyDescent="0.2">
      <c r="B48" s="13"/>
      <c r="C48" s="13"/>
      <c r="D48" s="13"/>
      <c r="E48" s="13"/>
      <c r="F48" s="13"/>
      <c r="G48" s="13"/>
      <c r="H48" s="13"/>
    </row>
    <row r="49" spans="1:8" x14ac:dyDescent="0.2">
      <c r="B49" s="13"/>
      <c r="C49" s="13"/>
      <c r="D49" s="13"/>
      <c r="E49" s="13"/>
      <c r="F49" s="13"/>
      <c r="G49" s="13"/>
      <c r="H49" s="13"/>
    </row>
    <row r="50" spans="1:8" x14ac:dyDescent="0.2">
      <c r="A50" s="8" t="s">
        <v>6</v>
      </c>
      <c r="B50" s="13"/>
      <c r="C50" s="13"/>
      <c r="D50" s="13"/>
      <c r="E50" s="13"/>
      <c r="F50" s="13"/>
      <c r="G50" s="13"/>
      <c r="H50" s="13"/>
    </row>
    <row r="51" spans="1:8" x14ac:dyDescent="0.2">
      <c r="A51" t="s">
        <v>1</v>
      </c>
      <c r="B51" s="13">
        <v>199538667.94</v>
      </c>
      <c r="C51" s="13"/>
      <c r="D51" s="13">
        <v>833529131.3900001</v>
      </c>
      <c r="E51" s="13"/>
      <c r="F51" s="13">
        <v>179367344.53999999</v>
      </c>
      <c r="G51" s="13"/>
      <c r="H51" s="13">
        <v>2945340961.8800001</v>
      </c>
    </row>
    <row r="52" spans="1:8" x14ac:dyDescent="0.2">
      <c r="A52" t="s">
        <v>2</v>
      </c>
      <c r="B52" s="13">
        <v>180846999.01999998</v>
      </c>
      <c r="C52" s="13"/>
      <c r="D52" s="13">
        <v>755373698.7900002</v>
      </c>
      <c r="E52" s="13"/>
      <c r="F52" s="13">
        <v>162568473.56999999</v>
      </c>
      <c r="G52" s="13"/>
      <c r="H52" s="13">
        <v>2670700085.3899999</v>
      </c>
    </row>
    <row r="53" spans="1:8" x14ac:dyDescent="0.2">
      <c r="A53" t="s">
        <v>0</v>
      </c>
      <c r="B53" s="13">
        <v>783825.64</v>
      </c>
      <c r="C53" s="13"/>
      <c r="D53" s="13">
        <v>2082165.11</v>
      </c>
      <c r="E53" s="13"/>
      <c r="F53" s="13">
        <v>722131.85</v>
      </c>
      <c r="G53" s="13"/>
      <c r="H53" s="13">
        <v>3873555.26</v>
      </c>
    </row>
    <row r="54" spans="1:8" x14ac:dyDescent="0.2">
      <c r="A54" t="s">
        <v>30</v>
      </c>
      <c r="B54" s="13">
        <v>0</v>
      </c>
      <c r="C54" s="13"/>
      <c r="D54" s="13">
        <v>0</v>
      </c>
      <c r="E54" s="13"/>
      <c r="F54" s="13">
        <v>0</v>
      </c>
      <c r="G54" s="13"/>
      <c r="H54" s="13">
        <v>199152.03</v>
      </c>
    </row>
    <row r="55" spans="1:8" x14ac:dyDescent="0.2">
      <c r="A55" t="s">
        <v>31</v>
      </c>
      <c r="B55" s="13">
        <v>17907843.280000016</v>
      </c>
      <c r="C55" s="13"/>
      <c r="D55" s="13">
        <v>76073267.489999995</v>
      </c>
      <c r="E55" s="13"/>
      <c r="F55" s="13">
        <v>16076739.120000003</v>
      </c>
      <c r="G55" s="13"/>
      <c r="H55" s="13">
        <v>270966473.25999999</v>
      </c>
    </row>
    <row r="56" spans="1:8" x14ac:dyDescent="0.2">
      <c r="A56" t="s">
        <v>25</v>
      </c>
      <c r="B56" s="13">
        <v>9849313.8040000089</v>
      </c>
      <c r="C56" s="13"/>
      <c r="D56" s="13">
        <v>41840297.119500004</v>
      </c>
      <c r="E56" s="13"/>
      <c r="F56" s="13">
        <v>8842206.5160000026</v>
      </c>
      <c r="G56" s="13"/>
      <c r="H56" s="13">
        <v>149031560.29300001</v>
      </c>
    </row>
    <row r="57" spans="1:8" x14ac:dyDescent="0.2">
      <c r="A57" t="s">
        <v>32</v>
      </c>
      <c r="B57" s="13">
        <v>8058529.4760000072</v>
      </c>
      <c r="C57" s="13"/>
      <c r="D57" s="13">
        <v>34232970.370499998</v>
      </c>
      <c r="E57" s="13"/>
      <c r="F57" s="13">
        <v>7234532.6040000012</v>
      </c>
      <c r="G57" s="13"/>
      <c r="H57" s="13">
        <v>121934912.96699999</v>
      </c>
    </row>
    <row r="58" spans="1:8" x14ac:dyDescent="0.2">
      <c r="A58" t="s">
        <v>5</v>
      </c>
      <c r="B58" s="26">
        <v>7929</v>
      </c>
    </row>
    <row r="59" spans="1:8" x14ac:dyDescent="0.2">
      <c r="B59" s="28"/>
    </row>
    <row r="61" spans="1:8" ht="76.5" customHeight="1" x14ac:dyDescent="0.2">
      <c r="A61" s="80" t="s">
        <v>51</v>
      </c>
      <c r="B61" s="80"/>
      <c r="C61" s="80"/>
      <c r="D61" s="80"/>
      <c r="E61" s="80"/>
      <c r="F61" s="80"/>
      <c r="G61" s="80"/>
      <c r="H61" s="80"/>
    </row>
    <row r="62" spans="1:8" x14ac:dyDescent="0.2">
      <c r="A62" s="29"/>
    </row>
    <row r="63" spans="1:8" x14ac:dyDescent="0.2">
      <c r="A63" s="29"/>
    </row>
    <row r="64" spans="1:8" x14ac:dyDescent="0.2">
      <c r="A64" s="29"/>
    </row>
    <row r="65" spans="1:1" x14ac:dyDescent="0.2">
      <c r="A65" s="29"/>
    </row>
  </sheetData>
  <mergeCells count="4">
    <mergeCell ref="A1:H1"/>
    <mergeCell ref="A2:H2"/>
    <mergeCell ref="A38:H38"/>
    <mergeCell ref="A61:H61"/>
  </mergeCells>
  <phoneticPr fontId="4" type="noConversion"/>
  <pageMargins left="0.75" right="0.75" top="1" bottom="1" header="0.5" footer="0.5"/>
  <headerFooter alignWithMargins="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workbookViewId="0">
      <selection activeCell="A13" sqref="A13"/>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25.5703125" bestFit="1" customWidth="1"/>
  </cols>
  <sheetData>
    <row r="1" spans="1:6" ht="63" customHeight="1" x14ac:dyDescent="0.2">
      <c r="A1" s="82"/>
      <c r="B1" s="82"/>
      <c r="C1" s="82"/>
      <c r="D1" s="82"/>
      <c r="E1" s="82"/>
      <c r="F1" s="82"/>
    </row>
    <row r="2" spans="1:6" ht="18" x14ac:dyDescent="0.25">
      <c r="A2" s="76" t="s">
        <v>22</v>
      </c>
      <c r="B2" s="77"/>
      <c r="C2" s="77"/>
      <c r="D2" s="77"/>
      <c r="E2" s="77"/>
      <c r="F2" s="77"/>
    </row>
    <row r="3" spans="1:6" ht="18" x14ac:dyDescent="0.25">
      <c r="A3" s="14"/>
      <c r="B3" s="15"/>
      <c r="C3" s="15"/>
      <c r="D3" s="17"/>
      <c r="E3" s="17"/>
      <c r="F3" s="17"/>
    </row>
    <row r="4" spans="1:6" x14ac:dyDescent="0.2">
      <c r="B4" s="16" t="s">
        <v>55</v>
      </c>
      <c r="C4" s="10"/>
      <c r="D4" s="16" t="s">
        <v>67</v>
      </c>
      <c r="E4" s="10"/>
      <c r="F4" s="16" t="s">
        <v>28</v>
      </c>
    </row>
    <row r="5" spans="1:6" x14ac:dyDescent="0.2">
      <c r="A5" s="9"/>
      <c r="B5" s="11" t="s">
        <v>68</v>
      </c>
      <c r="C5" s="9"/>
      <c r="D5" s="11" t="s">
        <v>11</v>
      </c>
      <c r="F5" s="11" t="s">
        <v>8</v>
      </c>
    </row>
    <row r="6" spans="1:6" x14ac:dyDescent="0.2">
      <c r="D6" t="s">
        <v>63</v>
      </c>
    </row>
    <row r="7" spans="1:6" x14ac:dyDescent="0.2">
      <c r="A7" s="8" t="s">
        <v>3</v>
      </c>
      <c r="B7" s="8"/>
      <c r="C7" s="8"/>
    </row>
    <row r="8" spans="1:6" x14ac:dyDescent="0.2">
      <c r="A8" t="s">
        <v>1</v>
      </c>
      <c r="B8" s="13">
        <v>36091241.93</v>
      </c>
      <c r="C8" s="13"/>
      <c r="D8" s="13">
        <v>68646782.319999993</v>
      </c>
      <c r="E8" s="13"/>
      <c r="F8" s="13">
        <v>643955163.00999999</v>
      </c>
    </row>
    <row r="9" spans="1:6" x14ac:dyDescent="0.2">
      <c r="A9" t="s">
        <v>2</v>
      </c>
      <c r="B9" s="13">
        <v>32565696.529999997</v>
      </c>
      <c r="C9" s="13"/>
      <c r="D9" s="13">
        <v>62052238.830000013</v>
      </c>
      <c r="E9" s="13"/>
      <c r="F9" s="13">
        <v>582034004.66000009</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3525545.4</v>
      </c>
      <c r="C12" s="13"/>
      <c r="D12" s="13">
        <v>6594543.4900000002</v>
      </c>
      <c r="E12" s="13"/>
      <c r="F12" s="13">
        <v>62113900.380000003</v>
      </c>
    </row>
    <row r="13" spans="1:6" x14ac:dyDescent="0.2">
      <c r="A13" t="s">
        <v>25</v>
      </c>
      <c r="B13" s="13">
        <v>1939049.97</v>
      </c>
      <c r="C13" s="13"/>
      <c r="D13" s="13">
        <v>3626998.9195000003</v>
      </c>
      <c r="E13" s="13"/>
      <c r="F13" s="13">
        <v>34162645.209000006</v>
      </c>
    </row>
    <row r="14" spans="1:6" x14ac:dyDescent="0.2">
      <c r="A14" t="s">
        <v>32</v>
      </c>
      <c r="B14" s="13">
        <v>1586495.43</v>
      </c>
      <c r="C14" s="13"/>
      <c r="D14" s="13">
        <v>2967544.5705000004</v>
      </c>
      <c r="E14" s="13"/>
      <c r="F14" s="13">
        <v>27951255.171</v>
      </c>
    </row>
    <row r="15" spans="1:6" x14ac:dyDescent="0.2">
      <c r="A15" t="s">
        <v>5</v>
      </c>
      <c r="B15" s="28">
        <v>1109</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58615363.759999998</v>
      </c>
      <c r="C19" s="13"/>
      <c r="D19" s="13">
        <v>116227747.18999998</v>
      </c>
      <c r="E19" s="13"/>
      <c r="F19" s="13">
        <v>1106810793.96</v>
      </c>
    </row>
    <row r="20" spans="1:6" x14ac:dyDescent="0.2">
      <c r="A20" t="s">
        <v>2</v>
      </c>
      <c r="B20" s="13">
        <v>53322723</v>
      </c>
      <c r="C20" s="13"/>
      <c r="D20" s="13">
        <v>105561401.16</v>
      </c>
      <c r="E20" s="13"/>
      <c r="F20" s="13">
        <v>1007217554.59</v>
      </c>
    </row>
    <row r="21" spans="1:6" x14ac:dyDescent="0.2">
      <c r="A21" t="s">
        <v>0</v>
      </c>
      <c r="B21" s="13">
        <v>314786.25</v>
      </c>
      <c r="C21" s="13"/>
      <c r="D21" s="13">
        <v>694359.5</v>
      </c>
      <c r="E21" s="13"/>
      <c r="F21" s="13">
        <v>1812820.25</v>
      </c>
    </row>
    <row r="22" spans="1:6" x14ac:dyDescent="0.2">
      <c r="A22" t="s">
        <v>31</v>
      </c>
      <c r="B22" s="13">
        <v>4977854.51</v>
      </c>
      <c r="C22" s="13"/>
      <c r="D22" s="13">
        <v>9971986.5300000031</v>
      </c>
      <c r="E22" s="13"/>
      <c r="F22" s="13">
        <v>97780419.120000005</v>
      </c>
    </row>
    <row r="23" spans="1:6" x14ac:dyDescent="0.2">
      <c r="A23" t="s">
        <v>25</v>
      </c>
      <c r="B23" s="13">
        <v>2737819.9804999991</v>
      </c>
      <c r="C23" s="13"/>
      <c r="D23" s="13">
        <v>5484592.591500002</v>
      </c>
      <c r="E23" s="13"/>
      <c r="F23" s="13">
        <v>53779230.51600001</v>
      </c>
    </row>
    <row r="24" spans="1:6" x14ac:dyDescent="0.2">
      <c r="A24" t="s">
        <v>32</v>
      </c>
      <c r="B24" s="13">
        <v>2240034.5294999992</v>
      </c>
      <c r="C24" s="13"/>
      <c r="D24" s="13">
        <v>4487393.9385000011</v>
      </c>
      <c r="E24" s="13"/>
      <c r="F24" s="13">
        <v>44001188.604000002</v>
      </c>
    </row>
    <row r="25" spans="1:6" x14ac:dyDescent="0.2">
      <c r="A25" t="s">
        <v>5</v>
      </c>
      <c r="B25" s="28">
        <v>2076</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65403856.980000004</v>
      </c>
      <c r="C29" s="13"/>
      <c r="D29" s="13">
        <v>121664855.97999999</v>
      </c>
      <c r="E29" s="13"/>
      <c r="F29" s="13">
        <v>949423065.86000001</v>
      </c>
    </row>
    <row r="30" spans="1:6" x14ac:dyDescent="0.2">
      <c r="A30" t="s">
        <v>2</v>
      </c>
      <c r="B30" s="13">
        <v>59209090.590000004</v>
      </c>
      <c r="C30" s="13"/>
      <c r="D30" s="13">
        <v>110149172.89999999</v>
      </c>
      <c r="E30" s="13"/>
      <c r="F30" s="13">
        <v>858832889.50999999</v>
      </c>
    </row>
    <row r="31" spans="1:6" x14ac:dyDescent="0.2">
      <c r="A31" t="s">
        <v>0</v>
      </c>
      <c r="B31" s="13">
        <v>557499.75</v>
      </c>
      <c r="C31" s="13"/>
      <c r="D31" s="13">
        <v>769021.75</v>
      </c>
      <c r="E31" s="13"/>
      <c r="F31" s="13">
        <v>2635294.5</v>
      </c>
    </row>
    <row r="32" spans="1:6" x14ac:dyDescent="0.2">
      <c r="A32" t="s">
        <v>30</v>
      </c>
      <c r="B32" s="13">
        <v>10579.57</v>
      </c>
      <c r="C32" s="13"/>
      <c r="D32" s="13">
        <v>10579.57</v>
      </c>
      <c r="E32" s="13"/>
      <c r="F32" s="13">
        <v>10579.57</v>
      </c>
    </row>
    <row r="33" spans="1:6" x14ac:dyDescent="0.2">
      <c r="A33" t="s">
        <v>31</v>
      </c>
      <c r="B33" s="13">
        <v>5647846.21</v>
      </c>
      <c r="C33" s="13"/>
      <c r="D33" s="13">
        <v>10757240.9</v>
      </c>
      <c r="E33" s="13"/>
      <c r="F33" s="13">
        <v>87965461.419999987</v>
      </c>
    </row>
    <row r="34" spans="1:6" x14ac:dyDescent="0.2">
      <c r="A34" t="s">
        <v>25</v>
      </c>
      <c r="B34" s="13">
        <v>3106315.4155000001</v>
      </c>
      <c r="C34" s="13"/>
      <c r="D34" s="13">
        <v>5916482.495000001</v>
      </c>
      <c r="E34" s="13"/>
      <c r="F34" s="13">
        <v>48381003.780999996</v>
      </c>
    </row>
    <row r="35" spans="1:6" x14ac:dyDescent="0.2">
      <c r="A35" t="s">
        <v>32</v>
      </c>
      <c r="B35" s="13">
        <v>2541530.7944999998</v>
      </c>
      <c r="C35" s="13"/>
      <c r="D35" s="13">
        <v>4840758.4050000003</v>
      </c>
      <c r="E35" s="13"/>
      <c r="F35" s="13">
        <v>39584457.638999999</v>
      </c>
    </row>
    <row r="36" spans="1:6" x14ac:dyDescent="0.2">
      <c r="A36" t="s">
        <v>5</v>
      </c>
      <c r="B36" s="31">
        <v>2744</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80" t="s">
        <v>51</v>
      </c>
      <c r="B39" s="80"/>
      <c r="C39" s="80"/>
      <c r="D39" s="80"/>
      <c r="E39" s="80"/>
      <c r="F39" s="80"/>
    </row>
    <row r="40" spans="1:6" x14ac:dyDescent="0.2">
      <c r="B40" s="13"/>
      <c r="C40" s="13"/>
      <c r="D40" s="13"/>
      <c r="E40" s="13"/>
      <c r="F40" s="13"/>
    </row>
    <row r="41" spans="1:6" x14ac:dyDescent="0.2">
      <c r="A41" s="25" t="s">
        <v>50</v>
      </c>
      <c r="B41" s="13"/>
      <c r="C41" s="13"/>
      <c r="D41" s="13"/>
      <c r="E41" s="13"/>
      <c r="F41" s="13"/>
    </row>
    <row r="42" spans="1:6" x14ac:dyDescent="0.2">
      <c r="A42" t="s">
        <v>1</v>
      </c>
      <c r="B42" s="13">
        <v>36514600.560000002</v>
      </c>
      <c r="C42" s="13"/>
      <c r="D42" s="13">
        <v>69453022.280000001</v>
      </c>
      <c r="E42" s="13"/>
      <c r="F42" s="13">
        <v>441777002.27999985</v>
      </c>
    </row>
    <row r="43" spans="1:6" x14ac:dyDescent="0.2">
      <c r="A43" t="s">
        <v>2</v>
      </c>
      <c r="B43" s="13">
        <v>33026853.129999999</v>
      </c>
      <c r="C43" s="13"/>
      <c r="D43" s="13">
        <v>62930023.930000007</v>
      </c>
      <c r="E43" s="13"/>
      <c r="F43" s="13">
        <v>400739999.88000005</v>
      </c>
    </row>
    <row r="44" spans="1:6" x14ac:dyDescent="0.2">
      <c r="A44" t="s">
        <v>0</v>
      </c>
      <c r="B44" s="13">
        <v>107951.8</v>
      </c>
      <c r="C44" s="13"/>
      <c r="D44" s="13">
        <v>238988.4</v>
      </c>
      <c r="E44" s="13"/>
      <c r="F44" s="13">
        <v>399268.31</v>
      </c>
    </row>
    <row r="45" spans="1:6" x14ac:dyDescent="0.2">
      <c r="A45" t="s">
        <v>31</v>
      </c>
      <c r="B45" s="13">
        <v>3379795.63</v>
      </c>
      <c r="C45" s="13"/>
      <c r="D45" s="13">
        <v>6284009.9500000011</v>
      </c>
      <c r="E45" s="13"/>
      <c r="F45" s="13">
        <v>40637734.090000011</v>
      </c>
    </row>
    <row r="46" spans="1:6" x14ac:dyDescent="0.2">
      <c r="A46" t="s">
        <v>25</v>
      </c>
      <c r="B46" s="13">
        <v>1858887.5965000005</v>
      </c>
      <c r="C46" s="13"/>
      <c r="D46" s="13">
        <v>3456205.4725000011</v>
      </c>
      <c r="E46" s="13"/>
      <c r="F46" s="13">
        <v>22350753.749500006</v>
      </c>
    </row>
    <row r="47" spans="1:6" x14ac:dyDescent="0.2">
      <c r="A47" t="s">
        <v>32</v>
      </c>
      <c r="B47" s="13">
        <v>1520908.0335000001</v>
      </c>
      <c r="C47" s="13"/>
      <c r="D47" s="13">
        <v>2827804.4775000005</v>
      </c>
      <c r="E47" s="13"/>
      <c r="F47" s="13">
        <v>18286980.340500005</v>
      </c>
    </row>
    <row r="48" spans="1:6" x14ac:dyDescent="0.2">
      <c r="A48" t="s">
        <v>5</v>
      </c>
      <c r="B48" s="28">
        <v>2000</v>
      </c>
      <c r="C48" s="13"/>
      <c r="D48" s="28"/>
      <c r="E48" s="13"/>
      <c r="F48" s="13"/>
    </row>
    <row r="49" spans="1:6" x14ac:dyDescent="0.2">
      <c r="B49" s="13"/>
      <c r="C49" s="13"/>
      <c r="D49" s="13"/>
      <c r="E49" s="13"/>
      <c r="F49" s="13"/>
    </row>
    <row r="50" spans="1:6" x14ac:dyDescent="0.2">
      <c r="B50" s="13"/>
      <c r="C50" s="13"/>
      <c r="D50" s="13"/>
      <c r="E50" s="13"/>
      <c r="F50" s="13"/>
    </row>
    <row r="51" spans="1:6" x14ac:dyDescent="0.2">
      <c r="A51" s="8" t="s">
        <v>6</v>
      </c>
      <c r="B51" s="13"/>
      <c r="C51" s="13"/>
      <c r="D51" s="13"/>
      <c r="E51" s="13"/>
      <c r="F51" s="13"/>
    </row>
    <row r="52" spans="1:6" x14ac:dyDescent="0.2">
      <c r="A52" t="s">
        <v>1</v>
      </c>
      <c r="B52" s="13">
        <v>196625063.23000002</v>
      </c>
      <c r="C52" s="13"/>
      <c r="D52" s="13">
        <v>375992407.76999998</v>
      </c>
      <c r="E52" s="13"/>
      <c r="F52" s="13">
        <v>3141966025.1100001</v>
      </c>
    </row>
    <row r="53" spans="1:6" x14ac:dyDescent="0.2">
      <c r="A53" t="s">
        <v>2</v>
      </c>
      <c r="B53" s="13">
        <v>178124363.25</v>
      </c>
      <c r="C53" s="13"/>
      <c r="D53" s="13">
        <v>340692836.81999999</v>
      </c>
      <c r="E53" s="13"/>
      <c r="F53" s="13">
        <v>2848824448.6399999</v>
      </c>
    </row>
    <row r="54" spans="1:6" x14ac:dyDescent="0.2">
      <c r="A54" t="s">
        <v>0</v>
      </c>
      <c r="B54" s="13">
        <v>980237.8</v>
      </c>
      <c r="C54" s="13"/>
      <c r="D54" s="13">
        <v>1702369.65</v>
      </c>
      <c r="E54" s="13"/>
      <c r="F54" s="13">
        <v>4853793.0599999996</v>
      </c>
    </row>
    <row r="55" spans="1:6" x14ac:dyDescent="0.2">
      <c r="A55" t="s">
        <v>30</v>
      </c>
      <c r="B55" s="13">
        <v>10579.57</v>
      </c>
      <c r="C55" s="13"/>
      <c r="D55" s="13">
        <v>10579.57</v>
      </c>
      <c r="E55" s="13"/>
      <c r="F55" s="13">
        <v>209731.6</v>
      </c>
    </row>
    <row r="56" spans="1:6" x14ac:dyDescent="0.2">
      <c r="A56" t="s">
        <v>31</v>
      </c>
      <c r="B56" s="13">
        <v>17531041.75</v>
      </c>
      <c r="C56" s="13"/>
      <c r="D56" s="13">
        <v>33607780.870000005</v>
      </c>
      <c r="E56" s="13"/>
      <c r="F56" s="13">
        <v>288497515.00999999</v>
      </c>
    </row>
    <row r="57" spans="1:6" x14ac:dyDescent="0.2">
      <c r="A57" t="s">
        <v>25</v>
      </c>
      <c r="B57" s="13">
        <v>9642072.9625000004</v>
      </c>
      <c r="C57" s="13"/>
      <c r="D57" s="13">
        <v>18484279.478500005</v>
      </c>
      <c r="E57" s="13"/>
      <c r="F57" s="13">
        <v>158673633.25550002</v>
      </c>
    </row>
    <row r="58" spans="1:6" x14ac:dyDescent="0.2">
      <c r="A58" t="s">
        <v>32</v>
      </c>
      <c r="B58" s="13">
        <v>7888968.7875000006</v>
      </c>
      <c r="C58" s="13"/>
      <c r="D58" s="13">
        <v>15123501.391500002</v>
      </c>
      <c r="E58" s="13"/>
      <c r="F58" s="13">
        <v>129823881.7545</v>
      </c>
    </row>
    <row r="59" spans="1:6" x14ac:dyDescent="0.2">
      <c r="A59" t="s">
        <v>5</v>
      </c>
      <c r="B59" s="18">
        <f>SUM(B48,B36,B25,B15)</f>
        <v>7929</v>
      </c>
    </row>
    <row r="62" spans="1:6" ht="76.5" customHeight="1" x14ac:dyDescent="0.2">
      <c r="A62" s="80" t="s">
        <v>51</v>
      </c>
      <c r="B62" s="80"/>
      <c r="C62" s="80"/>
      <c r="D62" s="80"/>
      <c r="E62" s="80"/>
      <c r="F62" s="80"/>
    </row>
    <row r="63" spans="1:6" x14ac:dyDescent="0.2">
      <c r="A63" s="29"/>
    </row>
    <row r="64" spans="1:6" x14ac:dyDescent="0.2">
      <c r="A64" s="29"/>
    </row>
    <row r="65" spans="1:1" x14ac:dyDescent="0.2">
      <c r="A65" s="29"/>
    </row>
    <row r="66" spans="1:1" x14ac:dyDescent="0.2">
      <c r="A66" s="29"/>
    </row>
  </sheetData>
  <mergeCells count="4">
    <mergeCell ref="A1:F1"/>
    <mergeCell ref="A2:F2"/>
    <mergeCell ref="A39:F39"/>
    <mergeCell ref="A62:F62"/>
  </mergeCells>
  <phoneticPr fontId="4" type="noConversion"/>
  <pageMargins left="0.75" right="0.75" top="1" bottom="1" header="0.5" footer="0.5"/>
  <headerFooter alignWithMargins="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workbookViewId="0">
      <selection activeCell="A26" sqref="A26"/>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25.5703125" bestFit="1" customWidth="1"/>
  </cols>
  <sheetData>
    <row r="1" spans="1:6" ht="63" customHeight="1" x14ac:dyDescent="0.2">
      <c r="A1" s="82"/>
      <c r="B1" s="82"/>
      <c r="C1" s="82"/>
      <c r="D1" s="82"/>
      <c r="E1" s="82"/>
      <c r="F1" s="82"/>
    </row>
    <row r="2" spans="1:6" ht="18" x14ac:dyDescent="0.25">
      <c r="A2" s="76" t="s">
        <v>22</v>
      </c>
      <c r="B2" s="77"/>
      <c r="C2" s="77"/>
      <c r="D2" s="77"/>
      <c r="E2" s="77"/>
      <c r="F2" s="77"/>
    </row>
    <row r="3" spans="1:6" ht="18" x14ac:dyDescent="0.25">
      <c r="A3" s="14"/>
      <c r="B3" s="15"/>
      <c r="C3" s="15"/>
      <c r="D3" s="17"/>
      <c r="E3" s="17"/>
      <c r="F3" s="17"/>
    </row>
    <row r="4" spans="1:6" x14ac:dyDescent="0.2">
      <c r="B4" s="16" t="s">
        <v>55</v>
      </c>
      <c r="C4" s="10"/>
      <c r="D4" s="16" t="s">
        <v>67</v>
      </c>
      <c r="E4" s="10"/>
      <c r="F4" s="16" t="s">
        <v>28</v>
      </c>
    </row>
    <row r="5" spans="1:6" x14ac:dyDescent="0.2">
      <c r="A5" s="9"/>
      <c r="B5" s="11" t="s">
        <v>69</v>
      </c>
      <c r="C5" s="9"/>
      <c r="D5" s="11" t="s">
        <v>11</v>
      </c>
      <c r="F5" s="11" t="s">
        <v>8</v>
      </c>
    </row>
    <row r="6" spans="1:6" x14ac:dyDescent="0.2">
      <c r="D6" t="s">
        <v>63</v>
      </c>
    </row>
    <row r="7" spans="1:6" x14ac:dyDescent="0.2">
      <c r="A7" s="8" t="s">
        <v>3</v>
      </c>
      <c r="B7" s="8"/>
      <c r="C7" s="8"/>
    </row>
    <row r="8" spans="1:6" x14ac:dyDescent="0.2">
      <c r="A8" t="s">
        <v>1</v>
      </c>
      <c r="B8" s="13">
        <v>36968692.469999999</v>
      </c>
      <c r="C8" s="13"/>
      <c r="D8" s="13">
        <v>105615474.79000001</v>
      </c>
      <c r="E8" s="13"/>
      <c r="F8" s="13">
        <v>680923855.48000002</v>
      </c>
    </row>
    <row r="9" spans="1:6" x14ac:dyDescent="0.2">
      <c r="A9" t="s">
        <v>2</v>
      </c>
      <c r="B9" s="13">
        <v>33506348.659999996</v>
      </c>
      <c r="C9" s="13"/>
      <c r="D9" s="13">
        <v>95558587.49000001</v>
      </c>
      <c r="E9" s="13"/>
      <c r="F9" s="13">
        <v>615540353.32000005</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3462343.81</v>
      </c>
      <c r="C12" s="13"/>
      <c r="D12" s="13">
        <v>10056887.299999999</v>
      </c>
      <c r="E12" s="13"/>
      <c r="F12" s="13">
        <v>65576244.189999998</v>
      </c>
    </row>
    <row r="13" spans="1:6" x14ac:dyDescent="0.2">
      <c r="A13" t="s">
        <v>25</v>
      </c>
      <c r="B13" s="13">
        <v>1904289.0954999996</v>
      </c>
      <c r="C13" s="13"/>
      <c r="D13" s="13">
        <v>5531288.0149999997</v>
      </c>
      <c r="E13" s="13"/>
      <c r="F13" s="13">
        <v>36066934.304499999</v>
      </c>
    </row>
    <row r="14" spans="1:6" x14ac:dyDescent="0.2">
      <c r="A14" t="s">
        <v>32</v>
      </c>
      <c r="B14" s="13">
        <v>1558054.7144999995</v>
      </c>
      <c r="C14" s="13"/>
      <c r="D14" s="13">
        <v>4525599.2849999992</v>
      </c>
      <c r="E14" s="13"/>
      <c r="F14" s="13">
        <v>29509309.885499999</v>
      </c>
    </row>
    <row r="15" spans="1:6" x14ac:dyDescent="0.2">
      <c r="A15" t="s">
        <v>5</v>
      </c>
      <c r="B15" s="28">
        <v>1109</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63334148.480000004</v>
      </c>
      <c r="C19" s="13"/>
      <c r="D19" s="13">
        <v>179561895.66999999</v>
      </c>
      <c r="E19" s="13"/>
      <c r="F19" s="13">
        <v>1170144942.4400001</v>
      </c>
    </row>
    <row r="20" spans="1:6" x14ac:dyDescent="0.2">
      <c r="A20" t="s">
        <v>2</v>
      </c>
      <c r="B20" s="13">
        <v>57601219.620000005</v>
      </c>
      <c r="C20" s="13"/>
      <c r="D20" s="13">
        <v>163162620.78</v>
      </c>
      <c r="E20" s="13"/>
      <c r="F20" s="13">
        <v>1064818774.21</v>
      </c>
    </row>
    <row r="21" spans="1:6" x14ac:dyDescent="0.2">
      <c r="A21" t="s">
        <v>0</v>
      </c>
      <c r="B21" s="13">
        <v>443391</v>
      </c>
      <c r="C21" s="13"/>
      <c r="D21" s="13">
        <v>1137750.5</v>
      </c>
      <c r="E21" s="13"/>
      <c r="F21" s="13">
        <v>2256211.25</v>
      </c>
    </row>
    <row r="22" spans="1:6" x14ac:dyDescent="0.2">
      <c r="A22" t="s">
        <v>31</v>
      </c>
      <c r="B22" s="13">
        <v>5289537.8600000003</v>
      </c>
      <c r="C22" s="13"/>
      <c r="D22" s="13">
        <v>15261524.390000001</v>
      </c>
      <c r="E22" s="13"/>
      <c r="F22" s="13">
        <v>103069956.98</v>
      </c>
    </row>
    <row r="23" spans="1:6" x14ac:dyDescent="0.2">
      <c r="A23" t="s">
        <v>25</v>
      </c>
      <c r="B23" s="13">
        <v>2909245.8229999989</v>
      </c>
      <c r="C23" s="13"/>
      <c r="D23" s="13">
        <v>8393838.4145000018</v>
      </c>
      <c r="E23" s="13"/>
      <c r="F23" s="13">
        <v>56688476.339000009</v>
      </c>
    </row>
    <row r="24" spans="1:6" x14ac:dyDescent="0.2">
      <c r="A24" t="s">
        <v>32</v>
      </c>
      <c r="B24" s="13">
        <v>2380292.0369999991</v>
      </c>
      <c r="C24" s="13"/>
      <c r="D24" s="13">
        <v>6867685.9755000006</v>
      </c>
      <c r="E24" s="13"/>
      <c r="F24" s="13">
        <v>46381480.641000003</v>
      </c>
    </row>
    <row r="25" spans="1:6" x14ac:dyDescent="0.2">
      <c r="A25" t="s">
        <v>5</v>
      </c>
      <c r="B25" s="28">
        <v>2076</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67685515.030000001</v>
      </c>
      <c r="C29" s="13"/>
      <c r="D29" s="13">
        <v>189350371.01000002</v>
      </c>
      <c r="E29" s="13"/>
      <c r="F29" s="13">
        <v>1017108580.89</v>
      </c>
    </row>
    <row r="30" spans="1:6" x14ac:dyDescent="0.2">
      <c r="A30" t="s">
        <v>2</v>
      </c>
      <c r="B30" s="13">
        <v>61411202.479999989</v>
      </c>
      <c r="C30" s="13"/>
      <c r="D30" s="13">
        <v>171560375.38</v>
      </c>
      <c r="E30" s="13"/>
      <c r="F30" s="13">
        <v>920244091.99000001</v>
      </c>
    </row>
    <row r="31" spans="1:6" x14ac:dyDescent="0.2">
      <c r="A31" t="s">
        <v>0</v>
      </c>
      <c r="B31" s="13">
        <v>530631.24</v>
      </c>
      <c r="C31" s="13"/>
      <c r="D31" s="13">
        <v>1299652.99</v>
      </c>
      <c r="E31" s="13"/>
      <c r="F31" s="13">
        <v>3165925.74</v>
      </c>
    </row>
    <row r="32" spans="1:6" x14ac:dyDescent="0.2">
      <c r="A32" t="s">
        <v>30</v>
      </c>
      <c r="B32" s="13">
        <v>0</v>
      </c>
      <c r="C32" s="13"/>
      <c r="D32" s="13">
        <v>10579.57</v>
      </c>
      <c r="E32" s="13"/>
      <c r="F32" s="13">
        <v>10579.57</v>
      </c>
    </row>
    <row r="33" spans="1:6" x14ac:dyDescent="0.2">
      <c r="A33" t="s">
        <v>31</v>
      </c>
      <c r="B33" s="13">
        <v>5743681.3100000005</v>
      </c>
      <c r="C33" s="13"/>
      <c r="D33" s="13">
        <v>16500922.210000001</v>
      </c>
      <c r="E33" s="13"/>
      <c r="F33" s="13">
        <v>93709142.729999989</v>
      </c>
    </row>
    <row r="34" spans="1:6" x14ac:dyDescent="0.2">
      <c r="A34" t="s">
        <v>25</v>
      </c>
      <c r="B34" s="13">
        <v>3159024.7205000008</v>
      </c>
      <c r="C34" s="13"/>
      <c r="D34" s="13">
        <v>9075507.2155000009</v>
      </c>
      <c r="E34" s="13"/>
      <c r="F34" s="13">
        <v>51540028.501499996</v>
      </c>
    </row>
    <row r="35" spans="1:6" x14ac:dyDescent="0.2">
      <c r="A35" t="s">
        <v>32</v>
      </c>
      <c r="B35" s="13">
        <v>2584656.5895000002</v>
      </c>
      <c r="C35" s="13"/>
      <c r="D35" s="13">
        <v>7425414.994500001</v>
      </c>
      <c r="E35" s="13"/>
      <c r="F35" s="13">
        <v>42169114.228499994</v>
      </c>
    </row>
    <row r="36" spans="1:6" x14ac:dyDescent="0.2">
      <c r="A36" t="s">
        <v>5</v>
      </c>
      <c r="B36" s="31">
        <v>2744</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80" t="s">
        <v>51</v>
      </c>
      <c r="B39" s="80"/>
      <c r="C39" s="80"/>
      <c r="D39" s="80"/>
      <c r="E39" s="80"/>
      <c r="F39" s="80"/>
    </row>
    <row r="40" spans="1:6" x14ac:dyDescent="0.2">
      <c r="B40" s="13"/>
      <c r="C40" s="13"/>
      <c r="D40" s="13"/>
      <c r="E40" s="13"/>
      <c r="F40" s="13"/>
    </row>
    <row r="41" spans="1:6" x14ac:dyDescent="0.2">
      <c r="A41" s="25" t="s">
        <v>50</v>
      </c>
      <c r="B41" s="13"/>
      <c r="C41" s="13"/>
      <c r="D41" s="13"/>
      <c r="E41" s="13"/>
      <c r="F41" s="13"/>
    </row>
    <row r="42" spans="1:6" x14ac:dyDescent="0.2">
      <c r="A42" t="s">
        <v>1</v>
      </c>
      <c r="B42" s="13">
        <v>36684246.32</v>
      </c>
      <c r="C42" s="13"/>
      <c r="D42" s="13">
        <v>106137268.59999999</v>
      </c>
      <c r="E42" s="13"/>
      <c r="F42" s="13">
        <v>478461248.5999999</v>
      </c>
    </row>
    <row r="43" spans="1:6" x14ac:dyDescent="0.2">
      <c r="A43" t="s">
        <v>2</v>
      </c>
      <c r="B43" s="13">
        <v>33291343.25</v>
      </c>
      <c r="C43" s="13"/>
      <c r="D43" s="13">
        <v>96221367.180000007</v>
      </c>
      <c r="E43" s="13"/>
      <c r="F43" s="13">
        <v>434031343.13000005</v>
      </c>
    </row>
    <row r="44" spans="1:6" x14ac:dyDescent="0.2">
      <c r="A44" t="s">
        <v>0</v>
      </c>
      <c r="B44" s="13">
        <v>70357.850000000006</v>
      </c>
      <c r="C44" s="13"/>
      <c r="D44" s="13">
        <v>309346.25</v>
      </c>
      <c r="E44" s="13"/>
      <c r="F44" s="13">
        <v>469626.16</v>
      </c>
    </row>
    <row r="45" spans="1:6" x14ac:dyDescent="0.2">
      <c r="A45" t="s">
        <v>31</v>
      </c>
      <c r="B45" s="13">
        <v>3322545.22</v>
      </c>
      <c r="C45" s="13"/>
      <c r="D45" s="13">
        <v>9606555.1699999999</v>
      </c>
      <c r="E45" s="13"/>
      <c r="F45" s="13">
        <v>43960279.31000001</v>
      </c>
    </row>
    <row r="46" spans="1:6" x14ac:dyDescent="0.2">
      <c r="A46" t="s">
        <v>25</v>
      </c>
      <c r="B46" s="13">
        <v>1827399.871</v>
      </c>
      <c r="C46" s="13"/>
      <c r="D46" s="13">
        <v>5283605.3435000004</v>
      </c>
      <c r="E46" s="13"/>
      <c r="F46" s="13">
        <v>24178153.620500006</v>
      </c>
    </row>
    <row r="47" spans="1:6" x14ac:dyDescent="0.2">
      <c r="A47" t="s">
        <v>32</v>
      </c>
      <c r="B47" s="13">
        <v>1495145.3489999999</v>
      </c>
      <c r="C47" s="13"/>
      <c r="D47" s="13">
        <v>4322949.8265000004</v>
      </c>
      <c r="E47" s="13"/>
      <c r="F47" s="13">
        <v>19782125.689500004</v>
      </c>
    </row>
    <row r="48" spans="1:6" x14ac:dyDescent="0.2">
      <c r="A48" t="s">
        <v>5</v>
      </c>
      <c r="B48" s="28">
        <v>2000</v>
      </c>
      <c r="C48" s="13"/>
      <c r="D48" s="28"/>
      <c r="E48" s="13"/>
      <c r="F48" s="13"/>
    </row>
    <row r="49" spans="1:6" x14ac:dyDescent="0.2">
      <c r="B49" s="13"/>
      <c r="C49" s="13"/>
      <c r="D49" s="13"/>
      <c r="E49" s="13"/>
      <c r="F49" s="13"/>
    </row>
    <row r="50" spans="1:6" x14ac:dyDescent="0.2">
      <c r="B50" s="13"/>
      <c r="C50" s="13"/>
      <c r="D50" s="13"/>
      <c r="E50" s="13"/>
      <c r="F50" s="13"/>
    </row>
    <row r="51" spans="1:6" x14ac:dyDescent="0.2">
      <c r="A51" s="8" t="s">
        <v>6</v>
      </c>
      <c r="B51" s="13"/>
      <c r="C51" s="13"/>
      <c r="D51" s="13"/>
      <c r="E51" s="13"/>
      <c r="F51" s="13"/>
    </row>
    <row r="52" spans="1:6" x14ac:dyDescent="0.2">
      <c r="A52" t="s">
        <v>1</v>
      </c>
      <c r="B52" s="13">
        <v>204672602.29999998</v>
      </c>
      <c r="C52" s="13"/>
      <c r="D52" s="13">
        <v>580665010.07000005</v>
      </c>
      <c r="E52" s="13"/>
      <c r="F52" s="13">
        <v>3346638627.4100003</v>
      </c>
    </row>
    <row r="53" spans="1:6" x14ac:dyDescent="0.2">
      <c r="A53" t="s">
        <v>2</v>
      </c>
      <c r="B53" s="13">
        <v>185810114.00999999</v>
      </c>
      <c r="C53" s="13"/>
      <c r="D53" s="13">
        <v>526502950.82999998</v>
      </c>
      <c r="E53" s="13"/>
      <c r="F53" s="13">
        <v>3034634562.6499996</v>
      </c>
    </row>
    <row r="54" spans="1:6" x14ac:dyDescent="0.2">
      <c r="A54" t="s">
        <v>0</v>
      </c>
      <c r="B54" s="13">
        <v>1044380.09</v>
      </c>
      <c r="C54" s="13"/>
      <c r="D54" s="13">
        <v>2746749.74</v>
      </c>
      <c r="E54" s="13"/>
      <c r="F54" s="13">
        <v>5898173.1500000004</v>
      </c>
    </row>
    <row r="55" spans="1:6" x14ac:dyDescent="0.2">
      <c r="A55" t="s">
        <v>30</v>
      </c>
      <c r="B55" s="13">
        <v>0</v>
      </c>
      <c r="C55" s="13"/>
      <c r="D55" s="13">
        <v>10579.57</v>
      </c>
      <c r="E55" s="13"/>
      <c r="F55" s="13">
        <v>209731.6</v>
      </c>
    </row>
    <row r="56" spans="1:6" x14ac:dyDescent="0.2">
      <c r="A56" t="s">
        <v>31</v>
      </c>
      <c r="B56" s="13">
        <v>17818108.199999999</v>
      </c>
      <c r="C56" s="13"/>
      <c r="D56" s="13">
        <v>51425889.07</v>
      </c>
      <c r="E56" s="13"/>
      <c r="F56" s="13">
        <v>306315623.20999998</v>
      </c>
    </row>
    <row r="57" spans="1:6" x14ac:dyDescent="0.2">
      <c r="A57" t="s">
        <v>25</v>
      </c>
      <c r="B57" s="13">
        <v>9799959.5099999998</v>
      </c>
      <c r="C57" s="13"/>
      <c r="D57" s="13">
        <v>28284238.988500003</v>
      </c>
      <c r="E57" s="13"/>
      <c r="F57" s="13">
        <v>168473592.76550001</v>
      </c>
    </row>
    <row r="58" spans="1:6" x14ac:dyDescent="0.2">
      <c r="A58" t="s">
        <v>32</v>
      </c>
      <c r="B58" s="13">
        <v>8018148.6899999995</v>
      </c>
      <c r="C58" s="13"/>
      <c r="D58" s="13">
        <v>23141650.081500001</v>
      </c>
      <c r="E58" s="13"/>
      <c r="F58" s="13">
        <v>137842030.4445</v>
      </c>
    </row>
    <row r="59" spans="1:6" x14ac:dyDescent="0.2">
      <c r="A59" t="s">
        <v>5</v>
      </c>
      <c r="B59" s="18">
        <f>SUM(B48,B36,B25,B15)</f>
        <v>7929</v>
      </c>
    </row>
    <row r="62" spans="1:6" ht="76.5" customHeight="1" x14ac:dyDescent="0.2">
      <c r="A62" s="80" t="s">
        <v>51</v>
      </c>
      <c r="B62" s="80"/>
      <c r="C62" s="80"/>
      <c r="D62" s="80"/>
      <c r="E62" s="80"/>
      <c r="F62" s="80"/>
    </row>
    <row r="63" spans="1:6" x14ac:dyDescent="0.2">
      <c r="A63" s="29"/>
    </row>
    <row r="64" spans="1:6" x14ac:dyDescent="0.2">
      <c r="A64" s="29"/>
    </row>
    <row r="65" spans="1:1" x14ac:dyDescent="0.2">
      <c r="A65" s="29"/>
    </row>
    <row r="66" spans="1:1" x14ac:dyDescent="0.2">
      <c r="A66" s="29"/>
    </row>
  </sheetData>
  <mergeCells count="4">
    <mergeCell ref="A1:F1"/>
    <mergeCell ref="A2:F2"/>
    <mergeCell ref="A39:F39"/>
    <mergeCell ref="A62:F62"/>
  </mergeCells>
  <phoneticPr fontId="4" type="noConversion"/>
  <pageMargins left="0.75" right="0.75" top="1" bottom="1" header="0.5" footer="0.5"/>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workbookViewId="0">
      <selection activeCell="D8" sqref="D8"/>
    </sheetView>
  </sheetViews>
  <sheetFormatPr defaultRowHeight="12.75" x14ac:dyDescent="0.2"/>
  <cols>
    <col min="1" max="1" width="22.7109375" bestFit="1" customWidth="1"/>
    <col min="2" max="2" width="14.42578125" bestFit="1" customWidth="1"/>
    <col min="3" max="3" width="2" customWidth="1"/>
    <col min="4" max="4" width="14.42578125" bestFit="1" customWidth="1"/>
    <col min="5" max="5" width="2.28515625" customWidth="1"/>
    <col min="6" max="6" width="15.5703125" bestFit="1" customWidth="1"/>
    <col min="7" max="7" width="13.42578125" style="1" bestFit="1" customWidth="1"/>
  </cols>
  <sheetData>
    <row r="1" spans="1:7" ht="60.75" customHeight="1" x14ac:dyDescent="0.2">
      <c r="A1" s="75"/>
      <c r="B1" s="75"/>
      <c r="C1" s="75"/>
      <c r="D1" s="75"/>
      <c r="E1" s="75"/>
      <c r="F1" s="75"/>
    </row>
    <row r="2" spans="1:7" ht="26.25" customHeight="1" x14ac:dyDescent="0.25">
      <c r="A2" s="76" t="s">
        <v>22</v>
      </c>
      <c r="B2" s="77"/>
      <c r="C2" s="77"/>
      <c r="D2" s="77"/>
      <c r="E2" s="77"/>
      <c r="F2" s="77"/>
    </row>
    <row r="3" spans="1:7" ht="26.25" customHeight="1" x14ac:dyDescent="0.2"/>
    <row r="4" spans="1:7" x14ac:dyDescent="0.2">
      <c r="B4" s="10"/>
      <c r="C4" s="10"/>
      <c r="D4" s="12" t="s">
        <v>14</v>
      </c>
      <c r="E4" s="10"/>
      <c r="F4" s="12" t="s">
        <v>13</v>
      </c>
    </row>
    <row r="5" spans="1:7" x14ac:dyDescent="0.2">
      <c r="A5" s="9"/>
      <c r="B5" s="9" t="s">
        <v>12</v>
      </c>
      <c r="C5" s="9"/>
      <c r="D5" s="11" t="s">
        <v>11</v>
      </c>
      <c r="F5" s="11" t="s">
        <v>8</v>
      </c>
      <c r="G5" s="2"/>
    </row>
    <row r="7" spans="1:7" x14ac:dyDescent="0.2">
      <c r="A7" s="8" t="s">
        <v>3</v>
      </c>
      <c r="B7" s="8"/>
      <c r="C7" s="8"/>
    </row>
    <row r="8" spans="1:7" x14ac:dyDescent="0.2">
      <c r="A8" t="s">
        <v>1</v>
      </c>
      <c r="B8" s="13">
        <v>35882697.799999997</v>
      </c>
      <c r="D8" s="13">
        <v>37140222.809999995</v>
      </c>
      <c r="F8" s="13">
        <v>37140222.809999995</v>
      </c>
    </row>
    <row r="9" spans="1:7" x14ac:dyDescent="0.2">
      <c r="A9" t="s">
        <v>2</v>
      </c>
      <c r="B9" s="13">
        <v>32146438.700000003</v>
      </c>
      <c r="D9" s="13">
        <v>33308914.230000004</v>
      </c>
      <c r="F9" s="13">
        <v>33308914.230000004</v>
      </c>
    </row>
    <row r="10" spans="1:7" x14ac:dyDescent="0.2">
      <c r="A10" t="s">
        <v>0</v>
      </c>
      <c r="B10" s="13">
        <v>0</v>
      </c>
      <c r="D10" s="13">
        <v>0</v>
      </c>
      <c r="F10" s="13">
        <v>0</v>
      </c>
    </row>
    <row r="11" spans="1:7" x14ac:dyDescent="0.2">
      <c r="A11" t="s">
        <v>31</v>
      </c>
      <c r="B11" s="13">
        <f>+B8-B9-B10</f>
        <v>3736259.099999994</v>
      </c>
      <c r="D11" s="13">
        <f>+D8-D9-D10</f>
        <v>3831308.5799999908</v>
      </c>
      <c r="F11" s="13">
        <f>+F8-F9-F10</f>
        <v>3831308.5799999908</v>
      </c>
      <c r="G11" s="21"/>
    </row>
    <row r="12" spans="1:7" x14ac:dyDescent="0.2">
      <c r="A12" t="s">
        <v>25</v>
      </c>
      <c r="B12" s="13">
        <v>2054942.5049999969</v>
      </c>
      <c r="D12" s="13">
        <v>2107219.7189999949</v>
      </c>
      <c r="F12" s="13">
        <v>2107219.7189999949</v>
      </c>
      <c r="G12" s="22"/>
    </row>
    <row r="13" spans="1:7" x14ac:dyDescent="0.2">
      <c r="A13" t="s">
        <v>32</v>
      </c>
      <c r="B13" s="13">
        <v>1681316.5949999974</v>
      </c>
      <c r="D13" s="13">
        <v>1724088.8609999958</v>
      </c>
      <c r="F13" s="13">
        <v>1724088.8609999958</v>
      </c>
      <c r="G13" s="22"/>
    </row>
    <row r="14" spans="1:7" x14ac:dyDescent="0.2">
      <c r="A14" t="s">
        <v>5</v>
      </c>
      <c r="B14" s="18">
        <v>1099</v>
      </c>
    </row>
    <row r="17" spans="1:1" x14ac:dyDescent="0.2">
      <c r="A17" s="19" t="s">
        <v>33</v>
      </c>
    </row>
    <row r="18" spans="1:1" x14ac:dyDescent="0.2">
      <c r="A18" s="24" t="s">
        <v>36</v>
      </c>
    </row>
    <row r="19" spans="1:1" x14ac:dyDescent="0.2">
      <c r="A19" s="24" t="s">
        <v>35</v>
      </c>
    </row>
    <row r="20" spans="1:1" x14ac:dyDescent="0.2">
      <c r="A20" s="24" t="s">
        <v>34</v>
      </c>
    </row>
  </sheetData>
  <mergeCells count="2">
    <mergeCell ref="A1:F1"/>
    <mergeCell ref="A2:F2"/>
  </mergeCells>
  <phoneticPr fontId="4" type="noConversion"/>
  <pageMargins left="0.75" right="0.75" top="1" bottom="1" header="0.5" footer="0.5"/>
  <headerFooter alignWithMargins="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workbookViewId="0">
      <selection activeCell="A26" sqref="A26"/>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5.5703125" customWidth="1"/>
    <col min="7" max="7" width="3.7109375" customWidth="1"/>
    <col min="8" max="8" width="18.140625" bestFit="1" customWidth="1"/>
    <col min="9" max="9" width="17" bestFit="1" customWidth="1"/>
  </cols>
  <sheetData>
    <row r="1" spans="1:8" ht="63" customHeight="1" x14ac:dyDescent="0.2">
      <c r="A1" s="82"/>
      <c r="B1" s="82"/>
      <c r="C1" s="82"/>
      <c r="D1" s="82"/>
      <c r="E1" s="82"/>
      <c r="F1" s="82"/>
      <c r="G1" s="82"/>
      <c r="H1" s="82"/>
    </row>
    <row r="2" spans="1:8" ht="18" x14ac:dyDescent="0.25">
      <c r="A2" s="76" t="s">
        <v>22</v>
      </c>
      <c r="B2" s="77"/>
      <c r="C2" s="77"/>
      <c r="D2" s="77"/>
      <c r="E2" s="77"/>
      <c r="F2" s="77"/>
      <c r="G2" s="77"/>
      <c r="H2" s="77"/>
    </row>
    <row r="3" spans="1:8" ht="18" x14ac:dyDescent="0.25">
      <c r="A3" s="14"/>
      <c r="B3" s="15"/>
      <c r="C3" s="15"/>
      <c r="D3" s="17"/>
      <c r="E3" s="17"/>
      <c r="F3" s="17"/>
      <c r="G3" s="17"/>
      <c r="H3" s="17"/>
    </row>
    <row r="4" spans="1:8" x14ac:dyDescent="0.2">
      <c r="B4" s="16" t="s">
        <v>55</v>
      </c>
      <c r="C4" s="10"/>
      <c r="D4" s="16" t="s">
        <v>72</v>
      </c>
      <c r="E4" s="10"/>
      <c r="F4" s="16" t="s">
        <v>78</v>
      </c>
      <c r="G4" s="10"/>
      <c r="H4" s="16" t="s">
        <v>28</v>
      </c>
    </row>
    <row r="5" spans="1:8" x14ac:dyDescent="0.2">
      <c r="A5" s="9"/>
      <c r="B5" s="11" t="s">
        <v>77</v>
      </c>
      <c r="C5" s="9"/>
      <c r="D5" s="11" t="s">
        <v>11</v>
      </c>
      <c r="F5" s="11" t="s">
        <v>61</v>
      </c>
      <c r="H5" s="11" t="s">
        <v>8</v>
      </c>
    </row>
    <row r="7" spans="1:8" x14ac:dyDescent="0.2">
      <c r="A7" s="8" t="s">
        <v>3</v>
      </c>
      <c r="B7" s="8"/>
      <c r="C7" s="8"/>
    </row>
    <row r="8" spans="1:8" x14ac:dyDescent="0.2">
      <c r="A8" t="s">
        <v>1</v>
      </c>
      <c r="B8" s="13">
        <v>40578319.260000005</v>
      </c>
      <c r="C8" s="13"/>
      <c r="D8" s="13">
        <v>171751837.72999999</v>
      </c>
      <c r="E8" s="13"/>
      <c r="F8" s="13">
        <v>7794876.3399999999</v>
      </c>
      <c r="G8" s="13"/>
      <c r="H8" s="13">
        <v>911946147.8900001</v>
      </c>
    </row>
    <row r="9" spans="1:8" x14ac:dyDescent="0.2">
      <c r="A9" t="s">
        <v>2</v>
      </c>
      <c r="B9" s="13">
        <v>37045387.390000001</v>
      </c>
      <c r="C9" s="13"/>
      <c r="D9" s="13">
        <v>156783342.38</v>
      </c>
      <c r="E9" s="13"/>
      <c r="F9" s="13">
        <v>7131565.3200000003</v>
      </c>
      <c r="G9" s="13"/>
      <c r="H9" s="13">
        <v>826073565.42000008</v>
      </c>
    </row>
    <row r="10" spans="1:8" x14ac:dyDescent="0.2">
      <c r="A10" t="s">
        <v>0</v>
      </c>
      <c r="B10" s="13">
        <v>0</v>
      </c>
      <c r="C10" s="13"/>
      <c r="D10" s="13">
        <v>0</v>
      </c>
      <c r="E10" s="13"/>
      <c r="F10" s="13">
        <v>0</v>
      </c>
      <c r="G10" s="13"/>
      <c r="H10" s="13">
        <v>6410</v>
      </c>
    </row>
    <row r="11" spans="1:8" x14ac:dyDescent="0.2">
      <c r="A11" t="s">
        <v>30</v>
      </c>
      <c r="B11" s="13">
        <v>0</v>
      </c>
      <c r="C11" s="13"/>
      <c r="D11" s="13">
        <v>0</v>
      </c>
      <c r="E11" s="13"/>
      <c r="F11" s="13">
        <v>0</v>
      </c>
      <c r="G11" s="13"/>
      <c r="H11" s="13">
        <v>199152.03</v>
      </c>
    </row>
    <row r="12" spans="1:8" x14ac:dyDescent="0.2">
      <c r="A12" t="s">
        <v>31</v>
      </c>
      <c r="B12" s="13">
        <v>3532931.87</v>
      </c>
      <c r="C12" s="13"/>
      <c r="D12" s="13">
        <v>14968495.350000007</v>
      </c>
      <c r="E12" s="13"/>
      <c r="F12" s="13">
        <v>663311.02</v>
      </c>
      <c r="G12" s="13"/>
      <c r="H12" s="13">
        <v>86065324.5</v>
      </c>
    </row>
    <row r="13" spans="1:8" x14ac:dyDescent="0.2">
      <c r="A13" t="s">
        <v>25</v>
      </c>
      <c r="B13" s="13">
        <v>1943112.5285000028</v>
      </c>
      <c r="C13" s="13"/>
      <c r="D13" s="13">
        <v>8232672.4425000045</v>
      </c>
      <c r="E13" s="13"/>
      <c r="F13" s="13">
        <v>364821.06100000005</v>
      </c>
      <c r="G13" s="13"/>
      <c r="H13" s="13">
        <v>47335928.475000001</v>
      </c>
    </row>
    <row r="14" spans="1:8" x14ac:dyDescent="0.2">
      <c r="A14" t="s">
        <v>32</v>
      </c>
      <c r="B14" s="13">
        <v>1589819.3415000022</v>
      </c>
      <c r="C14" s="13"/>
      <c r="D14" s="13">
        <v>6735822.9075000035</v>
      </c>
      <c r="E14" s="13"/>
      <c r="F14" s="13">
        <v>298489.95900000003</v>
      </c>
      <c r="G14" s="13"/>
      <c r="H14" s="13">
        <v>38729396.024999999</v>
      </c>
    </row>
    <row r="15" spans="1:8" x14ac:dyDescent="0.2">
      <c r="A15" t="s">
        <v>5</v>
      </c>
      <c r="B15" s="28">
        <v>1203</v>
      </c>
      <c r="C15" s="13"/>
      <c r="D15" s="13"/>
      <c r="E15" s="13"/>
      <c r="F15" s="13"/>
      <c r="G15" s="13"/>
      <c r="H15" s="13"/>
    </row>
    <row r="16" spans="1:8" x14ac:dyDescent="0.2">
      <c r="B16" s="13"/>
      <c r="C16" s="13"/>
      <c r="D16" s="13"/>
      <c r="E16" s="13"/>
      <c r="F16" s="13"/>
      <c r="G16" s="13"/>
      <c r="H16" s="13"/>
    </row>
    <row r="17" spans="1:8" x14ac:dyDescent="0.2">
      <c r="B17" s="13"/>
      <c r="C17" s="13"/>
      <c r="D17" s="13"/>
      <c r="E17" s="13"/>
      <c r="F17" s="13"/>
      <c r="G17" s="13"/>
      <c r="H17" s="13"/>
    </row>
    <row r="18" spans="1:8" x14ac:dyDescent="0.2">
      <c r="A18" s="8" t="s">
        <v>4</v>
      </c>
      <c r="B18" s="13"/>
      <c r="C18" s="13"/>
      <c r="D18" s="13"/>
      <c r="E18" s="13"/>
      <c r="F18" s="13"/>
      <c r="G18" s="13"/>
      <c r="H18" s="13"/>
    </row>
    <row r="19" spans="1:8" x14ac:dyDescent="0.2">
      <c r="A19" t="s">
        <v>1</v>
      </c>
      <c r="B19" s="13">
        <v>69302127.980000004</v>
      </c>
      <c r="C19" s="13"/>
      <c r="D19" s="13">
        <v>293336599.66999996</v>
      </c>
      <c r="E19" s="13"/>
      <c r="F19" s="13">
        <v>13856777.279999999</v>
      </c>
      <c r="G19" s="13"/>
      <c r="H19" s="13">
        <v>1566896164.55</v>
      </c>
    </row>
    <row r="20" spans="1:8" x14ac:dyDescent="0.2">
      <c r="A20" t="s">
        <v>2</v>
      </c>
      <c r="B20" s="13">
        <v>63477015.989999995</v>
      </c>
      <c r="C20" s="13"/>
      <c r="D20" s="13">
        <v>267981369.97999999</v>
      </c>
      <c r="E20" s="13"/>
      <c r="F20" s="13">
        <v>12739010.560000001</v>
      </c>
      <c r="G20" s="13"/>
      <c r="H20" s="13">
        <v>1427286509.4200001</v>
      </c>
    </row>
    <row r="21" spans="1:8" x14ac:dyDescent="0.2">
      <c r="A21" t="s">
        <v>0</v>
      </c>
      <c r="B21" s="13">
        <v>350707.47</v>
      </c>
      <c r="C21" s="13"/>
      <c r="D21" s="13">
        <v>1547800.26</v>
      </c>
      <c r="E21" s="13"/>
      <c r="F21" s="13">
        <v>144226.74</v>
      </c>
      <c r="G21" s="13"/>
      <c r="H21" s="13">
        <v>4263015.8899999997</v>
      </c>
    </row>
    <row r="22" spans="1:8" x14ac:dyDescent="0.2">
      <c r="A22" t="s">
        <v>31</v>
      </c>
      <c r="B22" s="13">
        <v>5474404.5200000098</v>
      </c>
      <c r="C22" s="13"/>
      <c r="D22" s="13">
        <v>23807429.430000003</v>
      </c>
      <c r="E22" s="13"/>
      <c r="F22" s="13">
        <v>973539.97999999882</v>
      </c>
      <c r="G22" s="13"/>
      <c r="H22" s="13">
        <v>135346639.24000001</v>
      </c>
    </row>
    <row r="23" spans="1:8" x14ac:dyDescent="0.2">
      <c r="A23" t="s">
        <v>25</v>
      </c>
      <c r="B23" s="13">
        <v>3010922.4860000056</v>
      </c>
      <c r="C23" s="13"/>
      <c r="D23" s="13">
        <v>13094086.186500004</v>
      </c>
      <c r="E23" s="13"/>
      <c r="F23" s="13">
        <v>535446.98899999936</v>
      </c>
      <c r="G23" s="13"/>
      <c r="H23" s="13">
        <v>74440651.582000017</v>
      </c>
    </row>
    <row r="24" spans="1:8" x14ac:dyDescent="0.2">
      <c r="A24" t="s">
        <v>32</v>
      </c>
      <c r="B24" s="13">
        <v>2463482.0340000046</v>
      </c>
      <c r="C24" s="13"/>
      <c r="D24" s="13">
        <v>10713343.243500002</v>
      </c>
      <c r="E24" s="13"/>
      <c r="F24" s="13">
        <v>438092.99099999946</v>
      </c>
      <c r="G24" s="13"/>
      <c r="H24" s="13">
        <v>60905987.658000007</v>
      </c>
    </row>
    <row r="25" spans="1:8" x14ac:dyDescent="0.2">
      <c r="A25" t="s">
        <v>5</v>
      </c>
      <c r="B25" s="28">
        <v>2231</v>
      </c>
      <c r="C25" s="13"/>
      <c r="D25" s="13"/>
      <c r="E25" s="13"/>
      <c r="F25" s="13"/>
      <c r="G25" s="13"/>
      <c r="H25" s="13"/>
    </row>
    <row r="26" spans="1:8" x14ac:dyDescent="0.2">
      <c r="B26" s="13"/>
      <c r="C26" s="13"/>
      <c r="D26" s="13"/>
      <c r="E26" s="13"/>
      <c r="F26" s="13"/>
      <c r="G26" s="13"/>
      <c r="H26" s="13"/>
    </row>
    <row r="27" spans="1:8" x14ac:dyDescent="0.2">
      <c r="B27" s="13"/>
      <c r="C27" s="13"/>
      <c r="D27" s="13"/>
      <c r="E27" s="13"/>
      <c r="F27" s="13"/>
      <c r="G27" s="13"/>
      <c r="H27" s="13"/>
    </row>
    <row r="28" spans="1:8" x14ac:dyDescent="0.2">
      <c r="A28" s="25" t="s">
        <v>41</v>
      </c>
      <c r="B28" s="13"/>
      <c r="C28" s="13"/>
      <c r="D28" s="13"/>
      <c r="E28" s="13"/>
      <c r="F28" s="13"/>
      <c r="G28" s="13"/>
      <c r="H28" s="13"/>
    </row>
    <row r="29" spans="1:8" x14ac:dyDescent="0.2">
      <c r="A29" t="s">
        <v>1</v>
      </c>
      <c r="B29" s="13">
        <v>73995237.25</v>
      </c>
      <c r="C29" s="13"/>
      <c r="D29" s="13">
        <v>300270365.11000001</v>
      </c>
      <c r="E29" s="13"/>
      <c r="F29" s="13">
        <v>15119623.58</v>
      </c>
      <c r="G29" s="13"/>
      <c r="H29" s="13">
        <v>1437938743.0900002</v>
      </c>
    </row>
    <row r="30" spans="1:8" x14ac:dyDescent="0.2">
      <c r="A30" t="s">
        <v>2</v>
      </c>
      <c r="B30" s="13">
        <v>67438433.549999997</v>
      </c>
      <c r="C30" s="13"/>
      <c r="D30" s="13">
        <v>272887165.88</v>
      </c>
      <c r="E30" s="13"/>
      <c r="F30" s="13">
        <v>13687474.92</v>
      </c>
      <c r="G30" s="13"/>
      <c r="H30" s="13">
        <v>1302563854.3499999</v>
      </c>
    </row>
    <row r="31" spans="1:8" x14ac:dyDescent="0.2">
      <c r="A31" t="s">
        <v>0</v>
      </c>
      <c r="B31" s="13">
        <v>624089.56999999995</v>
      </c>
      <c r="C31" s="13"/>
      <c r="D31" s="13">
        <v>2291314.06</v>
      </c>
      <c r="E31" s="13"/>
      <c r="F31" s="13">
        <v>187602.8</v>
      </c>
      <c r="G31" s="13"/>
      <c r="H31" s="13">
        <v>6823153.4899999993</v>
      </c>
    </row>
    <row r="32" spans="1:8" x14ac:dyDescent="0.2">
      <c r="A32" t="s">
        <v>30</v>
      </c>
      <c r="B32" s="13">
        <v>0</v>
      </c>
      <c r="C32" s="13"/>
      <c r="D32" s="13">
        <v>0</v>
      </c>
      <c r="E32" s="13"/>
      <c r="F32" s="13">
        <v>0</v>
      </c>
      <c r="G32" s="13"/>
      <c r="H32" s="13">
        <v>10579.57</v>
      </c>
    </row>
    <row r="33" spans="1:8" x14ac:dyDescent="0.2">
      <c r="A33" t="s">
        <v>31</v>
      </c>
      <c r="B33" s="13">
        <v>5932714.1300000027</v>
      </c>
      <c r="C33" s="13"/>
      <c r="D33" s="13">
        <v>25091885.170000006</v>
      </c>
      <c r="E33" s="13"/>
      <c r="F33" s="13">
        <v>1244545.8600000001</v>
      </c>
      <c r="G33" s="13"/>
      <c r="H33" s="13">
        <v>128562314.81999999</v>
      </c>
    </row>
    <row r="34" spans="1:8" x14ac:dyDescent="0.2">
      <c r="A34" t="s">
        <v>25</v>
      </c>
      <c r="B34" s="13">
        <v>3262992.7715000017</v>
      </c>
      <c r="C34" s="13"/>
      <c r="D34" s="13">
        <v>13800536.843500003</v>
      </c>
      <c r="E34" s="13"/>
      <c r="F34" s="13">
        <v>684500.22300000011</v>
      </c>
      <c r="G34" s="13"/>
      <c r="H34" s="13">
        <v>70709273.151000008</v>
      </c>
    </row>
    <row r="35" spans="1:8" x14ac:dyDescent="0.2">
      <c r="A35" t="s">
        <v>32</v>
      </c>
      <c r="B35" s="13">
        <v>2669721.3585000015</v>
      </c>
      <c r="C35" s="13"/>
      <c r="D35" s="13">
        <v>11291348.326500002</v>
      </c>
      <c r="E35" s="13"/>
      <c r="F35" s="13">
        <v>560045.6370000001</v>
      </c>
      <c r="G35" s="13"/>
      <c r="H35" s="13">
        <v>57853041.669</v>
      </c>
    </row>
    <row r="36" spans="1:8" x14ac:dyDescent="0.2">
      <c r="A36" t="s">
        <v>5</v>
      </c>
      <c r="B36" s="26">
        <v>2735</v>
      </c>
      <c r="C36" s="13"/>
      <c r="D36" s="13"/>
      <c r="E36" s="13"/>
      <c r="F36" s="13"/>
      <c r="G36" s="13"/>
      <c r="H36" s="13"/>
    </row>
    <row r="37" spans="1:8" x14ac:dyDescent="0.2">
      <c r="B37" s="13"/>
      <c r="C37" s="13"/>
      <c r="D37" s="13"/>
      <c r="E37" s="13"/>
      <c r="F37" s="13"/>
      <c r="G37" s="13"/>
      <c r="H37" s="13"/>
    </row>
    <row r="38" spans="1:8" x14ac:dyDescent="0.2">
      <c r="B38" s="13"/>
      <c r="C38" s="13"/>
      <c r="D38" s="13"/>
      <c r="E38" s="13"/>
      <c r="F38" s="13"/>
      <c r="G38" s="13"/>
      <c r="H38" s="13"/>
    </row>
    <row r="39" spans="1:8" ht="75.95" customHeight="1" x14ac:dyDescent="0.2">
      <c r="A39" s="80" t="s">
        <v>51</v>
      </c>
      <c r="B39" s="80"/>
      <c r="C39" s="80"/>
      <c r="D39" s="80"/>
      <c r="E39" s="80"/>
      <c r="F39" s="80"/>
      <c r="G39" s="80"/>
      <c r="H39" s="80"/>
    </row>
    <row r="40" spans="1:8" x14ac:dyDescent="0.2">
      <c r="B40" s="13"/>
      <c r="C40" s="13"/>
      <c r="D40" s="13"/>
      <c r="E40" s="13"/>
      <c r="F40" s="13"/>
      <c r="G40" s="13"/>
      <c r="H40" s="13"/>
    </row>
    <row r="41" spans="1:8" x14ac:dyDescent="0.2">
      <c r="A41" s="25" t="s">
        <v>50</v>
      </c>
      <c r="B41" s="13"/>
      <c r="C41" s="13"/>
      <c r="D41" s="13"/>
      <c r="E41" s="13"/>
      <c r="F41" s="13"/>
      <c r="G41" s="13"/>
      <c r="H41" s="13"/>
    </row>
    <row r="42" spans="1:8" x14ac:dyDescent="0.2">
      <c r="A42" t="s">
        <v>1</v>
      </c>
      <c r="B42" s="13">
        <v>33805419.039999999</v>
      </c>
      <c r="C42" s="13"/>
      <c r="D42" s="13">
        <v>146867020.45000002</v>
      </c>
      <c r="E42" s="13"/>
      <c r="F42" s="13">
        <v>6096986.1500000004</v>
      </c>
      <c r="G42" s="13"/>
      <c r="H42" s="13">
        <v>683797476.54999995</v>
      </c>
    </row>
    <row r="43" spans="1:8" x14ac:dyDescent="0.2">
      <c r="A43" t="s">
        <v>2</v>
      </c>
      <c r="B43" s="13">
        <v>30597706.260000002</v>
      </c>
      <c r="C43" s="13"/>
      <c r="D43" s="13">
        <v>132886211.48</v>
      </c>
      <c r="E43" s="13"/>
      <c r="F43" s="13">
        <v>5788000.1100000003</v>
      </c>
      <c r="G43" s="13"/>
      <c r="H43" s="13">
        <v>620131949.93000007</v>
      </c>
    </row>
    <row r="44" spans="1:8" x14ac:dyDescent="0.2">
      <c r="A44" t="s">
        <v>0</v>
      </c>
      <c r="B44" s="13">
        <v>87177.45</v>
      </c>
      <c r="C44" s="13"/>
      <c r="D44" s="13">
        <v>296363.65999999997</v>
      </c>
      <c r="E44" s="13"/>
      <c r="F44" s="13">
        <v>10622.84</v>
      </c>
      <c r="G44" s="13"/>
      <c r="H44" s="13">
        <v>854497.91</v>
      </c>
    </row>
    <row r="45" spans="1:8" x14ac:dyDescent="0.2">
      <c r="A45" t="s">
        <v>31</v>
      </c>
      <c r="B45" s="13">
        <v>3120535.33</v>
      </c>
      <c r="C45" s="13"/>
      <c r="D45" s="13">
        <v>13684445.309999999</v>
      </c>
      <c r="E45" s="13"/>
      <c r="F45" s="13">
        <v>298363.2</v>
      </c>
      <c r="G45" s="13"/>
      <c r="H45" s="13">
        <v>62811028.710000008</v>
      </c>
    </row>
    <row r="46" spans="1:8" x14ac:dyDescent="0.2">
      <c r="A46" t="s">
        <v>25</v>
      </c>
      <c r="B46" s="13">
        <v>1716294.4314999986</v>
      </c>
      <c r="C46" s="13"/>
      <c r="D46" s="13">
        <v>7526444.9205</v>
      </c>
      <c r="E46" s="13"/>
      <c r="F46" s="13">
        <v>164099.76</v>
      </c>
      <c r="G46" s="13"/>
      <c r="H46" s="13">
        <v>34546065.790500008</v>
      </c>
    </row>
    <row r="47" spans="1:8" x14ac:dyDescent="0.2">
      <c r="A47" t="s">
        <v>32</v>
      </c>
      <c r="B47" s="13">
        <v>1404240.8984999987</v>
      </c>
      <c r="C47" s="13"/>
      <c r="D47" s="13">
        <v>6158000.3894999996</v>
      </c>
      <c r="E47" s="13"/>
      <c r="F47" s="13">
        <v>134263.44</v>
      </c>
      <c r="G47" s="13"/>
      <c r="H47" s="13">
        <v>28264962.919500005</v>
      </c>
    </row>
    <row r="48" spans="1:8" x14ac:dyDescent="0.2">
      <c r="A48" t="s">
        <v>5</v>
      </c>
      <c r="B48" s="28">
        <v>2000</v>
      </c>
      <c r="C48" s="13"/>
      <c r="D48" s="13"/>
      <c r="E48" s="13"/>
      <c r="F48" s="13"/>
      <c r="G48" s="13"/>
      <c r="H48" s="13"/>
    </row>
    <row r="49" spans="1:9" x14ac:dyDescent="0.2">
      <c r="B49" s="13"/>
      <c r="C49" s="13"/>
      <c r="D49" s="13"/>
      <c r="E49" s="13"/>
      <c r="F49" s="13"/>
      <c r="G49" s="13"/>
      <c r="H49" s="13"/>
    </row>
    <row r="50" spans="1:9" x14ac:dyDescent="0.2">
      <c r="B50" s="13"/>
      <c r="C50" s="13"/>
      <c r="D50" s="13"/>
      <c r="E50" s="13"/>
      <c r="F50" s="13"/>
      <c r="G50" s="13"/>
      <c r="H50" s="13"/>
    </row>
    <row r="51" spans="1:9" x14ac:dyDescent="0.2">
      <c r="A51" s="25" t="s">
        <v>74</v>
      </c>
      <c r="B51" s="13"/>
      <c r="C51" s="13"/>
      <c r="D51" s="13"/>
      <c r="E51" s="13"/>
      <c r="F51" s="13"/>
      <c r="G51" s="13"/>
      <c r="H51" s="13"/>
    </row>
    <row r="52" spans="1:9" x14ac:dyDescent="0.2">
      <c r="A52" t="s">
        <v>1</v>
      </c>
      <c r="B52" s="13">
        <v>54729707.120000005</v>
      </c>
      <c r="C52" s="13"/>
      <c r="D52" s="13">
        <v>167257764.39000002</v>
      </c>
      <c r="E52" s="13"/>
      <c r="F52" s="13">
        <v>10367567.779999999</v>
      </c>
      <c r="G52" s="13"/>
      <c r="H52" s="13">
        <v>177625332.17000002</v>
      </c>
    </row>
    <row r="53" spans="1:9" x14ac:dyDescent="0.2">
      <c r="A53" t="s">
        <v>2</v>
      </c>
      <c r="B53" s="13">
        <v>50381278.119999997</v>
      </c>
      <c r="C53" s="13"/>
      <c r="D53" s="13">
        <v>153851601.53000003</v>
      </c>
      <c r="E53" s="13"/>
      <c r="F53" s="13">
        <v>9610668.2899999991</v>
      </c>
      <c r="G53" s="13"/>
      <c r="H53" s="13">
        <v>163462269.82000002</v>
      </c>
    </row>
    <row r="54" spans="1:9" x14ac:dyDescent="0.2">
      <c r="A54" t="s">
        <v>0</v>
      </c>
      <c r="B54" s="13">
        <v>0</v>
      </c>
      <c r="C54" s="13"/>
      <c r="D54" s="13">
        <v>0</v>
      </c>
      <c r="E54" s="13"/>
      <c r="F54" s="13">
        <v>0</v>
      </c>
      <c r="G54" s="13"/>
      <c r="H54" s="13">
        <v>0</v>
      </c>
    </row>
    <row r="55" spans="1:9" x14ac:dyDescent="0.2">
      <c r="A55" t="s">
        <v>31</v>
      </c>
      <c r="B55" s="13">
        <v>4348429.0000000075</v>
      </c>
      <c r="C55" s="13"/>
      <c r="D55" s="13">
        <v>13406162.859999998</v>
      </c>
      <c r="E55" s="13"/>
      <c r="F55" s="13">
        <v>756899.49</v>
      </c>
      <c r="G55" s="13"/>
      <c r="H55" s="13">
        <v>14163062.349999998</v>
      </c>
    </row>
    <row r="56" spans="1:9" x14ac:dyDescent="0.2">
      <c r="A56" t="s">
        <v>25</v>
      </c>
      <c r="B56" s="13">
        <v>2391635.9500000002</v>
      </c>
      <c r="C56" s="13"/>
      <c r="D56" s="13">
        <v>7373389.5729999989</v>
      </c>
      <c r="E56" s="13"/>
      <c r="F56" s="13">
        <v>416294.71950000001</v>
      </c>
      <c r="G56" s="13"/>
      <c r="H56" s="13">
        <v>7789684.2924999995</v>
      </c>
    </row>
    <row r="57" spans="1:9" x14ac:dyDescent="0.2">
      <c r="A57" t="s">
        <v>32</v>
      </c>
      <c r="B57" s="13">
        <v>1956793.05</v>
      </c>
      <c r="C57" s="13"/>
      <c r="D57" s="13">
        <v>6032773.2869999986</v>
      </c>
      <c r="E57" s="13"/>
      <c r="F57" s="13">
        <v>340604.77049999998</v>
      </c>
      <c r="G57" s="13"/>
      <c r="H57" s="13">
        <v>6373378.0574999992</v>
      </c>
    </row>
    <row r="58" spans="1:9" x14ac:dyDescent="0.2">
      <c r="A58" t="s">
        <v>5</v>
      </c>
      <c r="B58" s="28">
        <v>1738</v>
      </c>
      <c r="C58" s="13"/>
      <c r="D58" s="13"/>
      <c r="E58" s="13"/>
      <c r="F58" s="13"/>
      <c r="G58" s="13"/>
      <c r="H58" s="13"/>
    </row>
    <row r="59" spans="1:9" x14ac:dyDescent="0.2">
      <c r="B59" s="13"/>
      <c r="C59" s="13"/>
      <c r="D59" s="13"/>
      <c r="E59" s="13"/>
      <c r="F59" s="13"/>
      <c r="G59" s="13"/>
      <c r="H59" s="13"/>
      <c r="I59" s="13"/>
    </row>
    <row r="60" spans="1:9" x14ac:dyDescent="0.2">
      <c r="B60" s="13"/>
      <c r="C60" s="13"/>
      <c r="D60" s="13"/>
      <c r="E60" s="13"/>
      <c r="F60" s="13"/>
      <c r="G60" s="13"/>
      <c r="H60" s="13"/>
      <c r="I60" s="13"/>
    </row>
    <row r="61" spans="1:9" x14ac:dyDescent="0.2">
      <c r="A61" s="8" t="s">
        <v>6</v>
      </c>
      <c r="B61" s="13"/>
      <c r="C61" s="13"/>
      <c r="D61" s="13"/>
      <c r="E61" s="13"/>
      <c r="F61" s="13"/>
      <c r="G61" s="13"/>
      <c r="H61" s="13"/>
    </row>
    <row r="62" spans="1:9" ht="13.5" x14ac:dyDescent="0.25">
      <c r="A62" t="s">
        <v>1</v>
      </c>
      <c r="B62" s="13">
        <v>272410810.64999998</v>
      </c>
      <c r="C62" s="13"/>
      <c r="D62" s="13">
        <v>1079483587.3499999</v>
      </c>
      <c r="E62" s="13"/>
      <c r="F62" s="13">
        <v>53235831.129999995</v>
      </c>
      <c r="G62" s="13"/>
      <c r="H62" s="30">
        <v>4778203864.25</v>
      </c>
    </row>
    <row r="63" spans="1:9" ht="13.5" x14ac:dyDescent="0.25">
      <c r="A63" t="s">
        <v>2</v>
      </c>
      <c r="B63" s="13">
        <v>248939821.31</v>
      </c>
      <c r="C63" s="13"/>
      <c r="D63" s="13">
        <v>984389691.25000012</v>
      </c>
      <c r="E63" s="13"/>
      <c r="F63" s="13">
        <v>48956719.200000003</v>
      </c>
      <c r="G63" s="13"/>
      <c r="H63" s="30">
        <v>4339518148.9399996</v>
      </c>
    </row>
    <row r="64" spans="1:9" ht="13.5" x14ac:dyDescent="0.25">
      <c r="A64" t="s">
        <v>0</v>
      </c>
      <c r="B64" s="13">
        <v>1061974.49</v>
      </c>
      <c r="C64" s="13"/>
      <c r="D64" s="13">
        <v>4135477.98</v>
      </c>
      <c r="E64" s="13"/>
      <c r="F64" s="13">
        <v>342452.38</v>
      </c>
      <c r="G64" s="13"/>
      <c r="H64" s="30">
        <v>11947077.289999999</v>
      </c>
    </row>
    <row r="65" spans="1:9" ht="13.5" x14ac:dyDescent="0.25">
      <c r="A65" t="s">
        <v>30</v>
      </c>
      <c r="B65" s="13">
        <v>0</v>
      </c>
      <c r="C65" s="13"/>
      <c r="D65" s="13">
        <v>0</v>
      </c>
      <c r="E65" s="13"/>
      <c r="F65" s="13">
        <v>0</v>
      </c>
      <c r="G65" s="13"/>
      <c r="H65" s="30">
        <v>209731.6</v>
      </c>
    </row>
    <row r="66" spans="1:9" ht="13.5" x14ac:dyDescent="0.25">
      <c r="A66" t="s">
        <v>31</v>
      </c>
      <c r="B66" s="13">
        <v>22409014.849999972</v>
      </c>
      <c r="C66" s="13"/>
      <c r="D66" s="13">
        <v>90958418.120000005</v>
      </c>
      <c r="E66" s="13"/>
      <c r="F66" s="13">
        <v>3936659.55</v>
      </c>
      <c r="G66" s="13"/>
      <c r="H66" s="30">
        <v>426948369.62</v>
      </c>
    </row>
    <row r="67" spans="1:9" x14ac:dyDescent="0.2">
      <c r="A67" t="s">
        <v>25</v>
      </c>
      <c r="B67" s="13">
        <v>12324958.167499986</v>
      </c>
      <c r="C67" s="13"/>
      <c r="D67" s="13">
        <v>50027129.966000006</v>
      </c>
      <c r="E67" s="13"/>
      <c r="F67" s="13">
        <v>2165162.7524999999</v>
      </c>
      <c r="G67" s="13"/>
      <c r="H67" s="13">
        <f>H66*0.55</f>
        <v>234821603.29100001</v>
      </c>
    </row>
    <row r="68" spans="1:9" x14ac:dyDescent="0.2">
      <c r="A68" t="s">
        <v>32</v>
      </c>
      <c r="B68" s="13">
        <v>10084056.682499988</v>
      </c>
      <c r="C68" s="13"/>
      <c r="D68" s="13">
        <v>40931288.154000007</v>
      </c>
      <c r="E68" s="13"/>
      <c r="F68" s="13">
        <v>1771496.7974999999</v>
      </c>
      <c r="G68" s="13"/>
      <c r="H68" s="13">
        <f>H66*0.45</f>
        <v>192126766.329</v>
      </c>
    </row>
    <row r="69" spans="1:9" x14ac:dyDescent="0.2">
      <c r="A69" t="s">
        <v>5</v>
      </c>
      <c r="B69" s="26">
        <v>9907</v>
      </c>
      <c r="I69" s="13"/>
    </row>
    <row r="70" spans="1:9" x14ac:dyDescent="0.2">
      <c r="B70" s="28"/>
      <c r="H70" s="13"/>
    </row>
    <row r="72" spans="1:9" ht="76.5" customHeight="1" x14ac:dyDescent="0.2">
      <c r="A72" s="80" t="s">
        <v>51</v>
      </c>
      <c r="B72" s="80"/>
      <c r="C72" s="80"/>
      <c r="D72" s="80"/>
      <c r="E72" s="80"/>
      <c r="F72" s="80"/>
      <c r="G72" s="80"/>
      <c r="H72" s="80"/>
    </row>
    <row r="73" spans="1:9" x14ac:dyDescent="0.2">
      <c r="A73" s="29"/>
    </row>
    <row r="74" spans="1:9" x14ac:dyDescent="0.2">
      <c r="A74" s="29"/>
    </row>
    <row r="75" spans="1:9" x14ac:dyDescent="0.2">
      <c r="A75" s="29"/>
    </row>
    <row r="76" spans="1:9" x14ac:dyDescent="0.2">
      <c r="A76" s="29"/>
    </row>
  </sheetData>
  <mergeCells count="4">
    <mergeCell ref="A1:H1"/>
    <mergeCell ref="A2:H2"/>
    <mergeCell ref="A39:H39"/>
    <mergeCell ref="A72:H72"/>
  </mergeCells>
  <phoneticPr fontId="4" type="noConversion"/>
  <pageMargins left="0.75" right="0.75" top="1" bottom="1" header="0.5" footer="0.5"/>
  <headerFooter alignWithMargins="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topLeftCell="A49" workbookViewId="0">
      <selection activeCell="F37" sqref="F37"/>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19.140625" bestFit="1" customWidth="1"/>
    <col min="7" max="7" width="17" bestFit="1" customWidth="1"/>
  </cols>
  <sheetData>
    <row r="1" spans="1:6" ht="63" customHeight="1" x14ac:dyDescent="0.2">
      <c r="A1" s="82"/>
      <c r="B1" s="82"/>
      <c r="C1" s="82"/>
      <c r="D1" s="82"/>
      <c r="E1" s="82"/>
      <c r="F1" s="82"/>
    </row>
    <row r="2" spans="1:6" ht="18" x14ac:dyDescent="0.25">
      <c r="A2" s="76" t="s">
        <v>22</v>
      </c>
      <c r="B2" s="77"/>
      <c r="C2" s="77"/>
      <c r="D2" s="77"/>
      <c r="E2" s="77"/>
      <c r="F2" s="77"/>
    </row>
    <row r="3" spans="1:6" ht="18" x14ac:dyDescent="0.25">
      <c r="A3" s="14"/>
      <c r="B3" s="15"/>
      <c r="C3" s="15"/>
      <c r="D3" s="17"/>
      <c r="E3" s="17"/>
      <c r="F3" s="17"/>
    </row>
    <row r="4" spans="1:6" x14ac:dyDescent="0.2">
      <c r="B4" s="16" t="s">
        <v>55</v>
      </c>
      <c r="C4" s="10"/>
      <c r="D4" s="16" t="s">
        <v>72</v>
      </c>
      <c r="E4" s="10"/>
      <c r="F4" s="16" t="s">
        <v>28</v>
      </c>
    </row>
    <row r="5" spans="1:6" x14ac:dyDescent="0.2">
      <c r="A5" s="9"/>
      <c r="B5" s="11" t="s">
        <v>76</v>
      </c>
      <c r="C5" s="9"/>
      <c r="D5" s="11" t="s">
        <v>11</v>
      </c>
      <c r="F5" s="11" t="s">
        <v>8</v>
      </c>
    </row>
    <row r="6" spans="1:6" x14ac:dyDescent="0.2">
      <c r="D6" t="s">
        <v>63</v>
      </c>
    </row>
    <row r="7" spans="1:6" x14ac:dyDescent="0.2">
      <c r="A7" s="8" t="s">
        <v>3</v>
      </c>
      <c r="B7" s="8"/>
      <c r="C7" s="8"/>
    </row>
    <row r="8" spans="1:6" x14ac:dyDescent="0.2">
      <c r="A8" t="s">
        <v>1</v>
      </c>
      <c r="B8" s="13">
        <v>41315689.899999999</v>
      </c>
      <c r="C8" s="13"/>
      <c r="D8" s="13">
        <v>138968394.81</v>
      </c>
      <c r="E8" s="13"/>
      <c r="F8" s="13">
        <v>871367828.63000011</v>
      </c>
    </row>
    <row r="9" spans="1:6" x14ac:dyDescent="0.2">
      <c r="A9" t="s">
        <v>2</v>
      </c>
      <c r="B9" s="13">
        <v>37828653.609999999</v>
      </c>
      <c r="C9" s="13"/>
      <c r="D9" s="13">
        <v>126869520.31000002</v>
      </c>
      <c r="E9" s="13"/>
      <c r="F9" s="13">
        <v>789028178.03000009</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3487036.29</v>
      </c>
      <c r="C12" s="13"/>
      <c r="D12" s="13">
        <v>12098874.500000004</v>
      </c>
      <c r="E12" s="13"/>
      <c r="F12" s="13">
        <v>82532392.629999995</v>
      </c>
    </row>
    <row r="13" spans="1:6" x14ac:dyDescent="0.2">
      <c r="A13" t="s">
        <v>25</v>
      </c>
      <c r="B13" s="13">
        <v>1917869.9594999996</v>
      </c>
      <c r="C13" s="13"/>
      <c r="D13" s="13">
        <v>6654380.9750000024</v>
      </c>
      <c r="E13" s="13"/>
      <c r="F13" s="13">
        <v>45392815.946500003</v>
      </c>
    </row>
    <row r="14" spans="1:6" x14ac:dyDescent="0.2">
      <c r="A14" t="s">
        <v>32</v>
      </c>
      <c r="B14" s="13">
        <v>1569166.3304999997</v>
      </c>
      <c r="C14" s="13"/>
      <c r="D14" s="13">
        <v>5444493.5250000022</v>
      </c>
      <c r="E14" s="13"/>
      <c r="F14" s="13">
        <v>37139576.683499999</v>
      </c>
    </row>
    <row r="15" spans="1:6" x14ac:dyDescent="0.2">
      <c r="A15" t="s">
        <v>5</v>
      </c>
      <c r="B15" s="28">
        <v>1203</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66100751.770000003</v>
      </c>
      <c r="C19" s="13"/>
      <c r="D19" s="13">
        <v>237891248.96999994</v>
      </c>
      <c r="E19" s="13"/>
      <c r="F19" s="13">
        <v>1497594036.5699999</v>
      </c>
    </row>
    <row r="20" spans="1:6" x14ac:dyDescent="0.2">
      <c r="A20" t="s">
        <v>2</v>
      </c>
      <c r="B20" s="13">
        <v>60466035.019999996</v>
      </c>
      <c r="C20" s="13"/>
      <c r="D20" s="13">
        <v>217243364.55000001</v>
      </c>
      <c r="E20" s="13"/>
      <c r="F20" s="13">
        <v>1363809493.4300001</v>
      </c>
    </row>
    <row r="21" spans="1:6" x14ac:dyDescent="0.2">
      <c r="A21" t="s">
        <v>0</v>
      </c>
      <c r="B21" s="13">
        <v>281623.17</v>
      </c>
      <c r="C21" s="13"/>
      <c r="D21" s="13">
        <v>1341319.53</v>
      </c>
      <c r="E21" s="13"/>
      <c r="F21" s="13">
        <v>3912308.42</v>
      </c>
    </row>
    <row r="22" spans="1:6" x14ac:dyDescent="0.2">
      <c r="A22" t="s">
        <v>31</v>
      </c>
      <c r="B22" s="13">
        <v>5353093.5800000075</v>
      </c>
      <c r="C22" s="13"/>
      <c r="D22" s="13">
        <v>19306564.890000004</v>
      </c>
      <c r="E22" s="13"/>
      <c r="F22" s="13">
        <v>129872234.72000001</v>
      </c>
    </row>
    <row r="23" spans="1:6" x14ac:dyDescent="0.2">
      <c r="A23" t="s">
        <v>25</v>
      </c>
      <c r="B23" s="13">
        <v>2944201.4690000042</v>
      </c>
      <c r="C23" s="13"/>
      <c r="D23" s="13">
        <v>10618610.689500004</v>
      </c>
      <c r="E23" s="13"/>
      <c r="F23" s="13">
        <v>71429729.096000016</v>
      </c>
    </row>
    <row r="24" spans="1:6" x14ac:dyDescent="0.2">
      <c r="A24" t="s">
        <v>32</v>
      </c>
      <c r="B24" s="13">
        <v>2408892.1110000033</v>
      </c>
      <c r="C24" s="13"/>
      <c r="D24" s="13">
        <v>8687954.2005000021</v>
      </c>
      <c r="E24" s="13"/>
      <c r="F24" s="13">
        <v>58442505.624000005</v>
      </c>
    </row>
    <row r="25" spans="1:6" x14ac:dyDescent="0.2">
      <c r="A25" t="s">
        <v>5</v>
      </c>
      <c r="B25" s="28">
        <v>2231</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68076743.319999993</v>
      </c>
      <c r="C29" s="13"/>
      <c r="D29" s="13">
        <v>241394751.44000003</v>
      </c>
      <c r="E29" s="13"/>
      <c r="F29" s="13">
        <v>1363943505.8400002</v>
      </c>
    </row>
    <row r="30" spans="1:6" x14ac:dyDescent="0.2">
      <c r="A30" t="s">
        <v>2</v>
      </c>
      <c r="B30" s="13">
        <v>61843454.449999996</v>
      </c>
      <c r="C30" s="13"/>
      <c r="D30" s="13">
        <v>219136207.25</v>
      </c>
      <c r="E30" s="13"/>
      <c r="F30" s="13">
        <v>1235125420.8</v>
      </c>
    </row>
    <row r="31" spans="1:6" x14ac:dyDescent="0.2">
      <c r="A31" t="s">
        <v>0</v>
      </c>
      <c r="B31" s="13">
        <v>585050.92000000004</v>
      </c>
      <c r="C31" s="13"/>
      <c r="D31" s="13">
        <v>1854827.29</v>
      </c>
      <c r="E31" s="13"/>
      <c r="F31" s="13">
        <v>6199063.9199999999</v>
      </c>
    </row>
    <row r="32" spans="1:6" x14ac:dyDescent="0.2">
      <c r="A32" t="s">
        <v>30</v>
      </c>
      <c r="B32" s="13">
        <v>0</v>
      </c>
      <c r="C32" s="13"/>
      <c r="D32" s="13">
        <v>0</v>
      </c>
      <c r="E32" s="13"/>
      <c r="F32" s="13">
        <v>10579.57</v>
      </c>
    </row>
    <row r="33" spans="1:6" x14ac:dyDescent="0.2">
      <c r="A33" t="s">
        <v>31</v>
      </c>
      <c r="B33" s="13">
        <v>5648237.9499999974</v>
      </c>
      <c r="C33" s="13"/>
      <c r="D33" s="13">
        <v>20403716.900000002</v>
      </c>
      <c r="E33" s="13"/>
      <c r="F33" s="13">
        <v>122629600.69</v>
      </c>
    </row>
    <row r="34" spans="1:6" x14ac:dyDescent="0.2">
      <c r="A34" t="s">
        <v>25</v>
      </c>
      <c r="B34" s="13">
        <v>3106530.8724999987</v>
      </c>
      <c r="C34" s="13"/>
      <c r="D34" s="13">
        <v>11222044.295000002</v>
      </c>
      <c r="E34" s="13"/>
      <c r="F34" s="13">
        <v>67446280.379500002</v>
      </c>
    </row>
    <row r="35" spans="1:6" x14ac:dyDescent="0.2">
      <c r="A35" t="s">
        <v>32</v>
      </c>
      <c r="B35" s="13">
        <v>2541707.0774999987</v>
      </c>
      <c r="C35" s="13"/>
      <c r="D35" s="13">
        <v>9181672.6050000004</v>
      </c>
      <c r="E35" s="13"/>
      <c r="F35" s="13">
        <v>55183320.310500003</v>
      </c>
    </row>
    <row r="36" spans="1:6" x14ac:dyDescent="0.2">
      <c r="A36" t="s">
        <v>5</v>
      </c>
      <c r="B36" s="31">
        <v>2735</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80" t="s">
        <v>51</v>
      </c>
      <c r="B39" s="80"/>
      <c r="C39" s="80"/>
      <c r="D39" s="80"/>
      <c r="E39" s="80"/>
      <c r="F39" s="80"/>
    </row>
    <row r="40" spans="1:6" x14ac:dyDescent="0.2">
      <c r="B40" s="13"/>
      <c r="C40" s="13"/>
      <c r="D40" s="13"/>
      <c r="E40" s="13"/>
      <c r="F40" s="13"/>
    </row>
    <row r="41" spans="1:6" x14ac:dyDescent="0.2">
      <c r="A41" s="25" t="s">
        <v>50</v>
      </c>
      <c r="B41" s="13"/>
      <c r="C41" s="13"/>
      <c r="D41" s="13"/>
      <c r="E41" s="13"/>
      <c r="F41" s="13"/>
    </row>
    <row r="42" spans="1:6" x14ac:dyDescent="0.2">
      <c r="A42" t="s">
        <v>1</v>
      </c>
      <c r="B42" s="13">
        <v>34487262.740000002</v>
      </c>
      <c r="C42" s="13"/>
      <c r="D42" s="13">
        <v>119158587.56000002</v>
      </c>
      <c r="E42" s="13"/>
      <c r="F42" s="13">
        <v>649992057.50999999</v>
      </c>
    </row>
    <row r="43" spans="1:6" x14ac:dyDescent="0.2">
      <c r="A43" t="s">
        <v>2</v>
      </c>
      <c r="B43" s="13">
        <v>31222779.75</v>
      </c>
      <c r="C43" s="13"/>
      <c r="D43" s="13">
        <v>108076505.33000001</v>
      </c>
      <c r="E43" s="13"/>
      <c r="F43" s="13">
        <v>589534243.67000008</v>
      </c>
    </row>
    <row r="44" spans="1:6" x14ac:dyDescent="0.2">
      <c r="A44" t="s">
        <v>0</v>
      </c>
      <c r="B44" s="13">
        <v>99002.55</v>
      </c>
      <c r="C44" s="13"/>
      <c r="D44" s="13">
        <v>219809.05</v>
      </c>
      <c r="E44" s="13"/>
      <c r="F44" s="13">
        <v>767320.46</v>
      </c>
    </row>
    <row r="45" spans="1:6" x14ac:dyDescent="0.2">
      <c r="A45" t="s">
        <v>31</v>
      </c>
      <c r="B45" s="13">
        <v>3165480.44</v>
      </c>
      <c r="C45" s="13"/>
      <c r="D45" s="13">
        <v>10862273.18</v>
      </c>
      <c r="E45" s="13"/>
      <c r="F45" s="13">
        <v>59690493.380000003</v>
      </c>
    </row>
    <row r="46" spans="1:6" x14ac:dyDescent="0.2">
      <c r="A46" t="s">
        <v>25</v>
      </c>
      <c r="B46" s="13">
        <v>1741014.2420000015</v>
      </c>
      <c r="C46" s="13"/>
      <c r="D46" s="13">
        <v>5974250.2490000008</v>
      </c>
      <c r="E46" s="13"/>
      <c r="F46" s="13">
        <v>32829771.359000005</v>
      </c>
    </row>
    <row r="47" spans="1:6" x14ac:dyDescent="0.2">
      <c r="A47" t="s">
        <v>32</v>
      </c>
      <c r="B47" s="13">
        <v>1424466.198000001</v>
      </c>
      <c r="C47" s="13"/>
      <c r="D47" s="13">
        <v>4888022.9309999999</v>
      </c>
      <c r="E47" s="13"/>
      <c r="F47" s="13">
        <v>26860722.021000002</v>
      </c>
    </row>
    <row r="48" spans="1:6" x14ac:dyDescent="0.2">
      <c r="A48" t="s">
        <v>5</v>
      </c>
      <c r="B48" s="28">
        <v>2000</v>
      </c>
      <c r="C48" s="13"/>
      <c r="D48" s="28"/>
      <c r="E48" s="13"/>
      <c r="F48" s="13"/>
    </row>
    <row r="49" spans="1:7" x14ac:dyDescent="0.2">
      <c r="B49" s="13"/>
      <c r="C49" s="13"/>
      <c r="D49" s="13"/>
      <c r="E49" s="13"/>
      <c r="F49" s="13"/>
    </row>
    <row r="50" spans="1:7" x14ac:dyDescent="0.2">
      <c r="B50" s="13"/>
      <c r="C50" s="13"/>
      <c r="D50" s="13"/>
      <c r="E50" s="13"/>
      <c r="F50" s="13"/>
    </row>
    <row r="51" spans="1:7" x14ac:dyDescent="0.2">
      <c r="A51" s="25" t="s">
        <v>74</v>
      </c>
      <c r="B51" s="13"/>
      <c r="C51" s="13"/>
      <c r="D51" s="13"/>
      <c r="E51" s="13"/>
      <c r="F51" s="13"/>
    </row>
    <row r="52" spans="1:7" x14ac:dyDescent="0.2">
      <c r="A52" t="s">
        <v>1</v>
      </c>
      <c r="B52" s="13">
        <v>56345807.789999999</v>
      </c>
      <c r="C52" s="13"/>
      <c r="D52" s="13">
        <v>122895625.05000001</v>
      </c>
      <c r="E52" s="13"/>
      <c r="F52" s="13">
        <v>122895625.05000001</v>
      </c>
    </row>
    <row r="53" spans="1:7" x14ac:dyDescent="0.2">
      <c r="A53" t="s">
        <v>2</v>
      </c>
      <c r="B53" s="13">
        <v>51752897.579999998</v>
      </c>
      <c r="C53" s="13"/>
      <c r="D53" s="13">
        <v>113080991.7</v>
      </c>
      <c r="E53" s="13"/>
      <c r="F53" s="13">
        <v>113080991.7</v>
      </c>
    </row>
    <row r="54" spans="1:7" x14ac:dyDescent="0.2">
      <c r="A54" t="s">
        <v>0</v>
      </c>
      <c r="B54" s="13">
        <v>0</v>
      </c>
      <c r="C54" s="13"/>
      <c r="D54" s="13">
        <v>0</v>
      </c>
      <c r="E54" s="13"/>
      <c r="F54" s="13">
        <v>0</v>
      </c>
    </row>
    <row r="55" spans="1:7" x14ac:dyDescent="0.2">
      <c r="A55" t="s">
        <v>31</v>
      </c>
      <c r="B55" s="13">
        <v>4592910.21</v>
      </c>
      <c r="C55" s="13"/>
      <c r="D55" s="13">
        <v>9814633.3499999996</v>
      </c>
      <c r="E55" s="13"/>
      <c r="F55" s="13">
        <v>9814633.3499999996</v>
      </c>
    </row>
    <row r="56" spans="1:7" x14ac:dyDescent="0.2">
      <c r="A56" t="s">
        <v>25</v>
      </c>
      <c r="B56" s="13">
        <v>2526100.6155000008</v>
      </c>
      <c r="C56" s="13"/>
      <c r="D56" s="13">
        <v>5398048.3425000003</v>
      </c>
      <c r="E56" s="13"/>
      <c r="F56" s="13">
        <v>5398048.3425000003</v>
      </c>
    </row>
    <row r="57" spans="1:7" x14ac:dyDescent="0.2">
      <c r="A57" t="s">
        <v>32</v>
      </c>
      <c r="B57" s="13">
        <v>2066809.5945000004</v>
      </c>
      <c r="C57" s="13"/>
      <c r="D57" s="13">
        <v>4416585.0075000003</v>
      </c>
      <c r="E57" s="13"/>
      <c r="F57" s="13">
        <v>4416585.0075000003</v>
      </c>
    </row>
    <row r="58" spans="1:7" x14ac:dyDescent="0.2">
      <c r="A58" t="s">
        <v>5</v>
      </c>
      <c r="B58" s="28">
        <v>1738</v>
      </c>
      <c r="C58" s="13"/>
      <c r="D58" s="13"/>
      <c r="E58" s="13"/>
      <c r="F58" s="13"/>
    </row>
    <row r="59" spans="1:7" x14ac:dyDescent="0.2">
      <c r="B59" s="13"/>
      <c r="C59" s="13"/>
      <c r="D59" s="13"/>
      <c r="E59" s="13"/>
      <c r="F59" s="13"/>
      <c r="G59" s="13"/>
    </row>
    <row r="60" spans="1:7" x14ac:dyDescent="0.2">
      <c r="B60" s="13"/>
      <c r="C60" s="13"/>
      <c r="D60" s="13"/>
      <c r="E60" s="13"/>
      <c r="F60" s="13"/>
    </row>
    <row r="61" spans="1:7" x14ac:dyDescent="0.2">
      <c r="A61" s="8" t="s">
        <v>6</v>
      </c>
      <c r="B61" s="13"/>
      <c r="C61" s="13"/>
      <c r="D61" s="13"/>
      <c r="E61" s="13"/>
      <c r="F61" s="13"/>
    </row>
    <row r="62" spans="1:7" x14ac:dyDescent="0.2">
      <c r="A62" t="s">
        <v>1</v>
      </c>
      <c r="B62" s="13">
        <v>266326255.52000001</v>
      </c>
      <c r="C62" s="13"/>
      <c r="D62" s="13">
        <v>860308607.82999992</v>
      </c>
      <c r="E62" s="13"/>
      <c r="F62" s="13">
        <v>4505793053.6000004</v>
      </c>
    </row>
    <row r="63" spans="1:7" x14ac:dyDescent="0.2">
      <c r="A63" t="s">
        <v>2</v>
      </c>
      <c r="B63" s="13">
        <v>243113820.41000003</v>
      </c>
      <c r="C63" s="13"/>
      <c r="D63" s="13">
        <v>784406589.14000022</v>
      </c>
      <c r="E63" s="13"/>
      <c r="F63" s="13">
        <v>4090578327.6300001</v>
      </c>
    </row>
    <row r="64" spans="1:7" x14ac:dyDescent="0.2">
      <c r="A64" t="s">
        <v>0</v>
      </c>
      <c r="B64" s="13">
        <v>965676.64</v>
      </c>
      <c r="C64" s="13"/>
      <c r="D64" s="13">
        <v>3415955.87</v>
      </c>
      <c r="E64" s="13"/>
      <c r="F64" s="13">
        <v>10885102.800000001</v>
      </c>
    </row>
    <row r="65" spans="1:6" x14ac:dyDescent="0.2">
      <c r="A65" t="s">
        <v>30</v>
      </c>
      <c r="B65" s="13">
        <v>0</v>
      </c>
      <c r="C65" s="13"/>
      <c r="D65" s="13">
        <v>0</v>
      </c>
      <c r="E65" s="13"/>
      <c r="F65" s="13">
        <v>209731.6</v>
      </c>
    </row>
    <row r="66" spans="1:6" x14ac:dyDescent="0.2">
      <c r="A66" t="s">
        <v>31</v>
      </c>
      <c r="B66" s="13">
        <v>22246758.469999984</v>
      </c>
      <c r="C66" s="13"/>
      <c r="D66" s="13">
        <v>72486062.820000008</v>
      </c>
      <c r="E66" s="13"/>
      <c r="F66" s="13">
        <v>404539354.77000004</v>
      </c>
    </row>
    <row r="67" spans="1:6" x14ac:dyDescent="0.2">
      <c r="A67" t="s">
        <v>25</v>
      </c>
      <c r="B67" s="13">
        <v>12235717.158499992</v>
      </c>
      <c r="C67" s="13"/>
      <c r="D67" s="13">
        <v>39867334.551000006</v>
      </c>
      <c r="E67" s="13"/>
      <c r="F67" s="13">
        <v>222496645.12350005</v>
      </c>
    </row>
    <row r="68" spans="1:6" x14ac:dyDescent="0.2">
      <c r="A68" t="s">
        <v>32</v>
      </c>
      <c r="B68" s="13">
        <v>10011041.311499992</v>
      </c>
      <c r="C68" s="13"/>
      <c r="D68" s="13">
        <v>32618728.269000005</v>
      </c>
      <c r="E68" s="13"/>
      <c r="F68" s="13">
        <v>182042709.64650002</v>
      </c>
    </row>
    <row r="69" spans="1:6" x14ac:dyDescent="0.2">
      <c r="A69" t="s">
        <v>5</v>
      </c>
      <c r="B69" s="18">
        <f>B58+B48+B36+B25+B15</f>
        <v>9907</v>
      </c>
    </row>
    <row r="70" spans="1:6" x14ac:dyDescent="0.2">
      <c r="F70" s="13"/>
    </row>
    <row r="72" spans="1:6" ht="76.5" customHeight="1" x14ac:dyDescent="0.2">
      <c r="A72" s="80" t="s">
        <v>51</v>
      </c>
      <c r="B72" s="80"/>
      <c r="C72" s="80"/>
      <c r="D72" s="80"/>
      <c r="E72" s="80"/>
      <c r="F72" s="80"/>
    </row>
    <row r="73" spans="1:6" x14ac:dyDescent="0.2">
      <c r="A73" s="29"/>
    </row>
    <row r="74" spans="1:6" x14ac:dyDescent="0.2">
      <c r="A74" s="29"/>
    </row>
    <row r="75" spans="1:6" x14ac:dyDescent="0.2">
      <c r="A75" s="29"/>
    </row>
    <row r="76" spans="1:6" x14ac:dyDescent="0.2">
      <c r="A76" s="29"/>
    </row>
  </sheetData>
  <mergeCells count="4">
    <mergeCell ref="A1:F1"/>
    <mergeCell ref="A2:F2"/>
    <mergeCell ref="A39:F39"/>
    <mergeCell ref="A72:F72"/>
  </mergeCells>
  <phoneticPr fontId="4" type="noConversion"/>
  <pageMargins left="0.75" right="0.75" top="1" bottom="1" header="0.5" footer="0.5"/>
  <headerFooter alignWithMargins="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workbookViewId="0">
      <selection activeCell="B3" sqref="B3"/>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19.140625" bestFit="1" customWidth="1"/>
    <col min="7" max="7" width="18.140625" bestFit="1" customWidth="1"/>
  </cols>
  <sheetData>
    <row r="1" spans="1:6" ht="63" customHeight="1" x14ac:dyDescent="0.2">
      <c r="A1" s="82"/>
      <c r="B1" s="82"/>
      <c r="C1" s="82"/>
      <c r="D1" s="82"/>
      <c r="E1" s="82"/>
      <c r="F1" s="82"/>
    </row>
    <row r="2" spans="1:6" ht="18" x14ac:dyDescent="0.25">
      <c r="A2" s="76" t="s">
        <v>22</v>
      </c>
      <c r="B2" s="77"/>
      <c r="C2" s="77"/>
      <c r="D2" s="77"/>
      <c r="E2" s="77"/>
      <c r="F2" s="77"/>
    </row>
    <row r="3" spans="1:6" ht="18" x14ac:dyDescent="0.25">
      <c r="A3" s="14"/>
      <c r="B3" s="15"/>
      <c r="C3" s="15"/>
      <c r="D3" s="17"/>
      <c r="E3" s="17"/>
      <c r="F3" s="17"/>
    </row>
    <row r="4" spans="1:6" x14ac:dyDescent="0.2">
      <c r="B4" s="16" t="s">
        <v>55</v>
      </c>
      <c r="C4" s="10"/>
      <c r="D4" s="16" t="s">
        <v>78</v>
      </c>
      <c r="E4" s="10"/>
      <c r="F4" s="16" t="s">
        <v>28</v>
      </c>
    </row>
    <row r="5" spans="1:6" x14ac:dyDescent="0.2">
      <c r="A5" s="9"/>
      <c r="B5" s="11" t="s">
        <v>79</v>
      </c>
      <c r="C5" s="9"/>
      <c r="D5" s="11" t="s">
        <v>11</v>
      </c>
      <c r="F5" s="11" t="s">
        <v>8</v>
      </c>
    </row>
    <row r="6" spans="1:6" x14ac:dyDescent="0.2">
      <c r="D6" t="s">
        <v>63</v>
      </c>
    </row>
    <row r="7" spans="1:6" x14ac:dyDescent="0.2">
      <c r="A7" s="8" t="s">
        <v>3</v>
      </c>
      <c r="B7" s="8"/>
      <c r="C7" s="8"/>
    </row>
    <row r="8" spans="1:6" x14ac:dyDescent="0.2">
      <c r="A8" t="s">
        <v>1</v>
      </c>
      <c r="B8" s="13" t="e">
        <f>SUM(#REF!)</f>
        <v>#REF!</v>
      </c>
      <c r="C8" s="13"/>
      <c r="D8" s="13">
        <v>61803021.690000013</v>
      </c>
      <c r="E8" s="13"/>
      <c r="F8" s="13">
        <v>965954293.24000013</v>
      </c>
    </row>
    <row r="9" spans="1:6" x14ac:dyDescent="0.2">
      <c r="A9" t="s">
        <v>2</v>
      </c>
      <c r="B9" s="13" t="e">
        <f>SUM(#REF!)</f>
        <v>#REF!</v>
      </c>
      <c r="C9" s="13"/>
      <c r="D9" s="13">
        <v>56327841.080000006</v>
      </c>
      <c r="E9" s="13"/>
      <c r="F9" s="13">
        <v>875269841.18000007</v>
      </c>
    </row>
    <row r="10" spans="1:6" x14ac:dyDescent="0.2">
      <c r="A10" t="s">
        <v>0</v>
      </c>
      <c r="B10" s="13" t="e">
        <f>SUM(#REF!)</f>
        <v>#REF!</v>
      </c>
      <c r="C10" s="13"/>
      <c r="D10" s="13">
        <v>0</v>
      </c>
      <c r="E10" s="13"/>
      <c r="F10" s="13">
        <v>6410</v>
      </c>
    </row>
    <row r="11" spans="1:6" x14ac:dyDescent="0.2">
      <c r="A11" t="s">
        <v>30</v>
      </c>
      <c r="B11" s="13" t="e">
        <f>SUM(#REF!)</f>
        <v>#REF!</v>
      </c>
      <c r="C11" s="13"/>
      <c r="D11" s="13">
        <v>0</v>
      </c>
      <c r="E11" s="13"/>
      <c r="F11" s="13">
        <v>199152.03</v>
      </c>
    </row>
    <row r="12" spans="1:6" x14ac:dyDescent="0.2">
      <c r="A12" t="s">
        <v>31</v>
      </c>
      <c r="B12" s="13" t="e">
        <f>SUM(#REF!)</f>
        <v>#REF!</v>
      </c>
      <c r="C12" s="13"/>
      <c r="D12" s="13">
        <v>5475180.6100000013</v>
      </c>
      <c r="E12" s="13"/>
      <c r="F12" s="13">
        <v>90877194.090000004</v>
      </c>
    </row>
    <row r="13" spans="1:6" x14ac:dyDescent="0.2">
      <c r="A13" t="s">
        <v>25</v>
      </c>
      <c r="B13" s="13" t="e">
        <f>B12*0.55</f>
        <v>#REF!</v>
      </c>
      <c r="C13" s="13"/>
      <c r="D13" s="13">
        <f>D12*0.55</f>
        <v>3011349.335500001</v>
      </c>
      <c r="E13" s="13"/>
      <c r="F13" s="13">
        <f>F12*0.55</f>
        <v>49982456.749500006</v>
      </c>
    </row>
    <row r="14" spans="1:6" x14ac:dyDescent="0.2">
      <c r="A14" t="s">
        <v>32</v>
      </c>
      <c r="B14" s="13" t="e">
        <f>B12*0.45</f>
        <v>#REF!</v>
      </c>
      <c r="C14" s="13"/>
      <c r="D14" s="13">
        <f>D12*0.45</f>
        <v>2463831.2745000008</v>
      </c>
      <c r="E14" s="13"/>
      <c r="F14" s="13">
        <f>F12*0.45</f>
        <v>40894737.340500005</v>
      </c>
    </row>
    <row r="15" spans="1:6" x14ac:dyDescent="0.2">
      <c r="A15" t="s">
        <v>5</v>
      </c>
      <c r="B15" s="28">
        <v>1203</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t="e">
        <f>SUM(#REF!)</f>
        <v>#REF!</v>
      </c>
      <c r="C19" s="13"/>
      <c r="D19" s="13">
        <v>98660795.629999995</v>
      </c>
      <c r="E19" s="13"/>
      <c r="F19" s="13">
        <v>1651700182.9000001</v>
      </c>
    </row>
    <row r="20" spans="1:6" x14ac:dyDescent="0.2">
      <c r="A20" t="s">
        <v>2</v>
      </c>
      <c r="B20" s="13" t="e">
        <f>SUM(#REF!)</f>
        <v>#REF!</v>
      </c>
      <c r="C20" s="13"/>
      <c r="D20" s="13">
        <v>90211193.909999996</v>
      </c>
      <c r="E20" s="13"/>
      <c r="F20" s="13">
        <v>1504758692.7700002</v>
      </c>
    </row>
    <row r="21" spans="1:6" x14ac:dyDescent="0.2">
      <c r="A21" t="s">
        <v>0</v>
      </c>
      <c r="B21" s="13" t="e">
        <f>SUM(#REF!)</f>
        <v>#REF!</v>
      </c>
      <c r="C21" s="13"/>
      <c r="D21" s="13">
        <v>677517.85</v>
      </c>
      <c r="E21" s="13"/>
      <c r="F21" s="13">
        <v>4796307</v>
      </c>
    </row>
    <row r="22" spans="1:6" x14ac:dyDescent="0.2">
      <c r="A22" t="s">
        <v>31</v>
      </c>
      <c r="B22" s="13" t="e">
        <f>SUM(#REF!)</f>
        <v>#REF!</v>
      </c>
      <c r="C22" s="13"/>
      <c r="D22" s="13">
        <v>7772083.8699999982</v>
      </c>
      <c r="E22" s="13"/>
      <c r="F22" s="13">
        <v>142145183.13000003</v>
      </c>
    </row>
    <row r="23" spans="1:6" x14ac:dyDescent="0.2">
      <c r="A23" t="s">
        <v>25</v>
      </c>
      <c r="B23" s="13" t="e">
        <f>B22*0.55</f>
        <v>#REF!</v>
      </c>
      <c r="C23" s="13"/>
      <c r="D23" s="13">
        <f>D22*0.55</f>
        <v>4274646.1284999996</v>
      </c>
      <c r="E23" s="13"/>
      <c r="F23" s="13">
        <f>F22*0.55</f>
        <v>78179850.721500024</v>
      </c>
    </row>
    <row r="24" spans="1:6" x14ac:dyDescent="0.2">
      <c r="A24" t="s">
        <v>32</v>
      </c>
      <c r="B24" s="13" t="e">
        <f>B22*0.45</f>
        <v>#REF!</v>
      </c>
      <c r="C24" s="13"/>
      <c r="D24" s="13">
        <f>D22*0.45</f>
        <v>3497437.7414999991</v>
      </c>
      <c r="E24" s="13"/>
      <c r="F24" s="13">
        <f>F22*0.45</f>
        <v>63965332.408500016</v>
      </c>
    </row>
    <row r="25" spans="1:6" x14ac:dyDescent="0.2">
      <c r="A25" t="s">
        <v>5</v>
      </c>
      <c r="B25" s="28">
        <v>2231</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t="e">
        <f>SUM(#REF!)</f>
        <v>#REF!</v>
      </c>
      <c r="C29" s="13"/>
      <c r="D29" s="13">
        <v>106853485.91000001</v>
      </c>
      <c r="E29" s="13"/>
      <c r="F29" s="13">
        <v>1529672605.4200003</v>
      </c>
    </row>
    <row r="30" spans="1:6" x14ac:dyDescent="0.2">
      <c r="A30" t="s">
        <v>2</v>
      </c>
      <c r="B30" s="13" t="e">
        <f>SUM(#REF!)</f>
        <v>#REF!</v>
      </c>
      <c r="C30" s="13"/>
      <c r="D30" s="13">
        <v>96820158.86999999</v>
      </c>
      <c r="E30" s="13"/>
      <c r="F30" s="13">
        <v>1385696538.2999997</v>
      </c>
    </row>
    <row r="31" spans="1:6" x14ac:dyDescent="0.2">
      <c r="A31" t="s">
        <v>0</v>
      </c>
      <c r="B31" s="13" t="e">
        <f>SUM(#REF!)</f>
        <v>#REF!</v>
      </c>
      <c r="C31" s="13"/>
      <c r="D31" s="13">
        <v>1307168.7</v>
      </c>
      <c r="E31" s="13"/>
      <c r="F31" s="13">
        <v>7942719.3899999997</v>
      </c>
    </row>
    <row r="32" spans="1:6" x14ac:dyDescent="0.2">
      <c r="A32" t="s">
        <v>30</v>
      </c>
      <c r="B32" s="13">
        <v>0</v>
      </c>
      <c r="C32" s="13"/>
      <c r="D32" s="13">
        <v>0</v>
      </c>
      <c r="E32" s="13"/>
      <c r="F32" s="13">
        <v>10579.57</v>
      </c>
    </row>
    <row r="33" spans="1:6" x14ac:dyDescent="0.2">
      <c r="A33" t="s">
        <v>31</v>
      </c>
      <c r="B33" s="13" t="e">
        <f>SUM(#REF!)</f>
        <v>#REF!</v>
      </c>
      <c r="C33" s="13"/>
      <c r="D33" s="13">
        <v>8726158.3400000017</v>
      </c>
      <c r="E33" s="13"/>
      <c r="F33" s="13">
        <v>136043927.29999998</v>
      </c>
    </row>
    <row r="34" spans="1:6" x14ac:dyDescent="0.2">
      <c r="A34" t="s">
        <v>25</v>
      </c>
      <c r="B34" s="13" t="e">
        <f>B33*0.55</f>
        <v>#REF!</v>
      </c>
      <c r="C34" s="13"/>
      <c r="D34" s="13">
        <f>D33*0.55</f>
        <v>4799387.0870000012</v>
      </c>
      <c r="E34" s="13"/>
      <c r="F34" s="13">
        <f>F33*0.55</f>
        <v>74824160.015000001</v>
      </c>
    </row>
    <row r="35" spans="1:6" x14ac:dyDescent="0.2">
      <c r="A35" t="s">
        <v>32</v>
      </c>
      <c r="B35" s="13" t="e">
        <f>B33*0.45</f>
        <v>#REF!</v>
      </c>
      <c r="C35" s="13"/>
      <c r="D35" s="13">
        <f>D33*0.45</f>
        <v>3926771.253000001</v>
      </c>
      <c r="E35" s="13"/>
      <c r="F35" s="13">
        <f>F33*0.45</f>
        <v>61219767.284999996</v>
      </c>
    </row>
    <row r="36" spans="1:6" x14ac:dyDescent="0.2">
      <c r="A36" t="s">
        <v>5</v>
      </c>
      <c r="B36" s="31">
        <v>2735</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80" t="s">
        <v>51</v>
      </c>
      <c r="B39" s="80"/>
      <c r="C39" s="80"/>
      <c r="D39" s="80"/>
      <c r="E39" s="80"/>
      <c r="F39" s="80"/>
    </row>
    <row r="40" spans="1:6" x14ac:dyDescent="0.2">
      <c r="B40" s="13"/>
      <c r="C40" s="13"/>
      <c r="D40" s="13"/>
      <c r="E40" s="13"/>
      <c r="F40" s="13"/>
    </row>
    <row r="41" spans="1:6" x14ac:dyDescent="0.2">
      <c r="A41" s="25" t="s">
        <v>50</v>
      </c>
      <c r="B41" s="13"/>
      <c r="C41" s="13"/>
      <c r="D41" s="13"/>
      <c r="E41" s="13"/>
      <c r="F41" s="13"/>
    </row>
    <row r="42" spans="1:6" x14ac:dyDescent="0.2">
      <c r="A42" t="s">
        <v>1</v>
      </c>
      <c r="B42" s="13" t="e">
        <f>SUM(#REF!)</f>
        <v>#REF!</v>
      </c>
      <c r="C42" s="13"/>
      <c r="D42" s="13">
        <v>50695912.140000001</v>
      </c>
      <c r="E42" s="13"/>
      <c r="F42" s="13">
        <v>728396402.53999996</v>
      </c>
    </row>
    <row r="43" spans="1:6" x14ac:dyDescent="0.2">
      <c r="A43" t="s">
        <v>2</v>
      </c>
      <c r="B43" s="13" t="e">
        <f>SUM(#REF!)</f>
        <v>#REF!</v>
      </c>
      <c r="C43" s="13"/>
      <c r="D43" s="13">
        <v>46096618.430000007</v>
      </c>
      <c r="E43" s="13"/>
      <c r="F43" s="13">
        <v>660440568.25</v>
      </c>
    </row>
    <row r="44" spans="1:6" x14ac:dyDescent="0.2">
      <c r="A44" t="s">
        <v>0</v>
      </c>
      <c r="B44" s="13" t="e">
        <f>SUM(#REF!)</f>
        <v>#REF!</v>
      </c>
      <c r="C44" s="13"/>
      <c r="D44" s="13">
        <v>161664.84</v>
      </c>
      <c r="E44" s="13"/>
      <c r="F44" s="13">
        <v>1005539.91</v>
      </c>
    </row>
    <row r="45" spans="1:6" x14ac:dyDescent="0.2">
      <c r="A45" t="s">
        <v>31</v>
      </c>
      <c r="B45" s="13" t="e">
        <f>SUM(#REF!)</f>
        <v>#REF!</v>
      </c>
      <c r="C45" s="13"/>
      <c r="D45" s="13">
        <v>4437628.87</v>
      </c>
      <c r="E45" s="13"/>
      <c r="F45" s="13">
        <v>66950294.380000003</v>
      </c>
    </row>
    <row r="46" spans="1:6" x14ac:dyDescent="0.2">
      <c r="A46" t="s">
        <v>25</v>
      </c>
      <c r="B46" s="13" t="e">
        <f>B45*0.55</f>
        <v>#REF!</v>
      </c>
      <c r="C46" s="13"/>
      <c r="D46" s="13">
        <f>D45*0.55</f>
        <v>2440695.8785000001</v>
      </c>
      <c r="E46" s="13"/>
      <c r="F46" s="13">
        <f>F45*0.55</f>
        <v>36822661.909000002</v>
      </c>
    </row>
    <row r="47" spans="1:6" x14ac:dyDescent="0.2">
      <c r="A47" t="s">
        <v>32</v>
      </c>
      <c r="B47" s="13" t="e">
        <f>B45*0.45</f>
        <v>#REF!</v>
      </c>
      <c r="C47" s="13"/>
      <c r="D47" s="13">
        <f>D45*0.45</f>
        <v>1996932.9915</v>
      </c>
      <c r="E47" s="13"/>
      <c r="F47" s="13">
        <f>F45*0.45</f>
        <v>30127632.471000001</v>
      </c>
    </row>
    <row r="48" spans="1:6" x14ac:dyDescent="0.2">
      <c r="A48" t="s">
        <v>5</v>
      </c>
      <c r="B48" s="28">
        <v>2000</v>
      </c>
      <c r="C48" s="13"/>
      <c r="D48" s="28"/>
      <c r="E48" s="13"/>
      <c r="F48" s="13"/>
    </row>
    <row r="49" spans="1:7" x14ac:dyDescent="0.2">
      <c r="B49" s="13"/>
      <c r="C49" s="13"/>
      <c r="D49" s="13"/>
      <c r="E49" s="13"/>
      <c r="F49" s="13"/>
    </row>
    <row r="50" spans="1:7" x14ac:dyDescent="0.2">
      <c r="B50" s="13"/>
      <c r="C50" s="13"/>
      <c r="D50" s="13"/>
      <c r="E50" s="13"/>
      <c r="F50" s="13"/>
    </row>
    <row r="51" spans="1:7" x14ac:dyDescent="0.2">
      <c r="A51" s="25" t="s">
        <v>74</v>
      </c>
      <c r="B51" s="13"/>
      <c r="C51" s="13"/>
      <c r="D51" s="13"/>
      <c r="E51" s="13"/>
      <c r="F51" s="13"/>
    </row>
    <row r="52" spans="1:7" x14ac:dyDescent="0.2">
      <c r="A52" t="s">
        <v>1</v>
      </c>
      <c r="B52" s="13" t="e">
        <f>SUM(#REF!)</f>
        <v>#REF!</v>
      </c>
      <c r="C52" s="13"/>
      <c r="D52" s="13">
        <v>74656482.519999996</v>
      </c>
      <c r="E52" s="13"/>
      <c r="F52" s="13">
        <v>241914246.91000003</v>
      </c>
    </row>
    <row r="53" spans="1:7" x14ac:dyDescent="0.2">
      <c r="A53" t="s">
        <v>2</v>
      </c>
      <c r="B53" s="13" t="e">
        <f>SUM(#REF!)</f>
        <v>#REF!</v>
      </c>
      <c r="C53" s="13"/>
      <c r="D53" s="13">
        <v>68888952.200000003</v>
      </c>
      <c r="E53" s="13"/>
      <c r="F53" s="13">
        <v>222740553.73000002</v>
      </c>
    </row>
    <row r="54" spans="1:7" x14ac:dyDescent="0.2">
      <c r="A54" t="s">
        <v>0</v>
      </c>
      <c r="B54" s="13" t="e">
        <f>SUM(#REF!)</f>
        <v>#REF!</v>
      </c>
      <c r="C54" s="13"/>
      <c r="D54" s="13">
        <v>0</v>
      </c>
      <c r="E54" s="13"/>
      <c r="F54" s="13">
        <v>0</v>
      </c>
    </row>
    <row r="55" spans="1:7" x14ac:dyDescent="0.2">
      <c r="A55" t="s">
        <v>31</v>
      </c>
      <c r="B55" s="13" t="e">
        <f>SUM(#REF!)</f>
        <v>#REF!</v>
      </c>
      <c r="C55" s="13"/>
      <c r="D55" s="13">
        <v>5767530.3199999984</v>
      </c>
      <c r="E55" s="13"/>
      <c r="F55" s="13">
        <v>19173693.179999996</v>
      </c>
    </row>
    <row r="56" spans="1:7" x14ac:dyDescent="0.2">
      <c r="A56" t="s">
        <v>25</v>
      </c>
      <c r="B56" s="13" t="e">
        <f>B55*0.55</f>
        <v>#REF!</v>
      </c>
      <c r="C56" s="13"/>
      <c r="D56" s="13">
        <f>D55*0.55</f>
        <v>3172141.6759999995</v>
      </c>
      <c r="E56" s="13"/>
      <c r="F56" s="13">
        <f>F55*0.55</f>
        <v>10545531.248999998</v>
      </c>
    </row>
    <row r="57" spans="1:7" x14ac:dyDescent="0.2">
      <c r="A57" t="s">
        <v>32</v>
      </c>
      <c r="B57" s="13" t="e">
        <f>B55*0.45</f>
        <v>#REF!</v>
      </c>
      <c r="C57" s="13"/>
      <c r="D57" s="13">
        <f>D55*0.45</f>
        <v>2595388.6439999994</v>
      </c>
      <c r="E57" s="13"/>
      <c r="F57" s="13">
        <f>F55*0.45</f>
        <v>8628161.930999998</v>
      </c>
    </row>
    <row r="58" spans="1:7" x14ac:dyDescent="0.2">
      <c r="A58" t="s">
        <v>5</v>
      </c>
      <c r="B58" s="28">
        <v>1738</v>
      </c>
      <c r="C58" s="13"/>
      <c r="D58" s="13"/>
      <c r="E58" s="13"/>
      <c r="F58" s="13"/>
    </row>
    <row r="59" spans="1:7" x14ac:dyDescent="0.2">
      <c r="B59" s="13"/>
      <c r="C59" s="13"/>
      <c r="D59" s="13"/>
      <c r="E59" s="13"/>
      <c r="F59" s="13"/>
      <c r="G59" s="13"/>
    </row>
    <row r="60" spans="1:7" x14ac:dyDescent="0.2">
      <c r="B60" s="13"/>
      <c r="C60" s="13"/>
      <c r="D60" s="13"/>
      <c r="E60" s="13"/>
      <c r="F60" s="13"/>
    </row>
    <row r="61" spans="1:7" x14ac:dyDescent="0.2">
      <c r="A61" s="8" t="s">
        <v>6</v>
      </c>
      <c r="B61" s="13"/>
      <c r="C61" s="13"/>
      <c r="D61" s="13"/>
      <c r="E61" s="13"/>
      <c r="F61" s="13"/>
    </row>
    <row r="62" spans="1:7" x14ac:dyDescent="0.2">
      <c r="A62" t="s">
        <v>1</v>
      </c>
      <c r="B62" s="13" t="e">
        <f>SUM(#REF!)</f>
        <v>#REF!</v>
      </c>
      <c r="C62" s="13"/>
      <c r="D62" s="13">
        <v>392669697.88999999</v>
      </c>
      <c r="E62" s="13"/>
      <c r="F62" s="13">
        <v>5117637731.0100002</v>
      </c>
    </row>
    <row r="63" spans="1:7" x14ac:dyDescent="0.2">
      <c r="A63" t="s">
        <v>2</v>
      </c>
      <c r="B63" s="13" t="e">
        <f>SUM(#REF!)</f>
        <v>#REF!</v>
      </c>
      <c r="C63" s="13"/>
      <c r="D63" s="13">
        <v>358344764.49000001</v>
      </c>
      <c r="E63" s="13"/>
      <c r="F63" s="13">
        <v>4648906194.2299995</v>
      </c>
    </row>
    <row r="64" spans="1:7" x14ac:dyDescent="0.2">
      <c r="A64" t="s">
        <v>0</v>
      </c>
      <c r="B64" s="13" t="e">
        <f>SUM(#REF!)</f>
        <v>#REF!</v>
      </c>
      <c r="C64" s="13"/>
      <c r="D64" s="13">
        <v>2146351.39</v>
      </c>
      <c r="E64" s="13"/>
      <c r="F64" s="13">
        <v>13750976.300000001</v>
      </c>
    </row>
    <row r="65" spans="1:7" x14ac:dyDescent="0.2">
      <c r="A65" t="s">
        <v>30</v>
      </c>
      <c r="B65" s="13">
        <v>0</v>
      </c>
      <c r="C65" s="13"/>
      <c r="D65" s="13">
        <v>0</v>
      </c>
      <c r="E65" s="13"/>
      <c r="F65" s="13">
        <v>209731.6</v>
      </c>
    </row>
    <row r="66" spans="1:7" x14ac:dyDescent="0.2">
      <c r="A66" t="s">
        <v>31</v>
      </c>
      <c r="B66" s="13" t="e">
        <f>SUM(#REF!)</f>
        <v>#REF!</v>
      </c>
      <c r="C66" s="13"/>
      <c r="D66" s="13">
        <v>32178582.009999998</v>
      </c>
      <c r="E66" s="13"/>
      <c r="F66" s="13">
        <v>455190292.08000004</v>
      </c>
    </row>
    <row r="67" spans="1:7" x14ac:dyDescent="0.2">
      <c r="A67" t="s">
        <v>25</v>
      </c>
      <c r="B67" s="13" t="e">
        <f>B66*0.55</f>
        <v>#REF!</v>
      </c>
      <c r="C67" s="13"/>
      <c r="D67" s="13">
        <f>D66*0.55</f>
        <v>17698220.105500001</v>
      </c>
      <c r="E67" s="13"/>
      <c r="F67" s="13">
        <f>F66*0.55</f>
        <v>250354660.64400005</v>
      </c>
    </row>
    <row r="68" spans="1:7" x14ac:dyDescent="0.2">
      <c r="A68" t="s">
        <v>32</v>
      </c>
      <c r="B68" s="13" t="e">
        <f>B66*0.45</f>
        <v>#REF!</v>
      </c>
      <c r="C68" s="13"/>
      <c r="D68" s="13">
        <f>D66*0.45</f>
        <v>14480361.9045</v>
      </c>
      <c r="E68" s="13"/>
      <c r="F68" s="13">
        <f>F66*0.45</f>
        <v>204835631.43600002</v>
      </c>
    </row>
    <row r="69" spans="1:7" x14ac:dyDescent="0.2">
      <c r="A69" t="s">
        <v>5</v>
      </c>
      <c r="B69" s="18">
        <f>B58+B48+B36+B25+B15</f>
        <v>9907</v>
      </c>
    </row>
    <row r="70" spans="1:7" x14ac:dyDescent="0.2">
      <c r="F70" s="13"/>
      <c r="G70" s="13"/>
    </row>
    <row r="72" spans="1:7" ht="76.5" customHeight="1" x14ac:dyDescent="0.2">
      <c r="A72" s="80" t="s">
        <v>51</v>
      </c>
      <c r="B72" s="80"/>
      <c r="C72" s="80"/>
      <c r="D72" s="80"/>
      <c r="E72" s="80"/>
      <c r="F72" s="80"/>
    </row>
    <row r="73" spans="1:7" x14ac:dyDescent="0.2">
      <c r="A73" s="29"/>
    </row>
    <row r="74" spans="1:7" x14ac:dyDescent="0.2">
      <c r="A74" s="29"/>
    </row>
    <row r="75" spans="1:7" x14ac:dyDescent="0.2">
      <c r="A75" s="29"/>
    </row>
    <row r="76" spans="1:7" x14ac:dyDescent="0.2">
      <c r="A76" s="29"/>
    </row>
  </sheetData>
  <mergeCells count="4">
    <mergeCell ref="A1:F1"/>
    <mergeCell ref="A2:F2"/>
    <mergeCell ref="A39:F39"/>
    <mergeCell ref="A72:F72"/>
  </mergeCells>
  <phoneticPr fontId="4" type="noConversion"/>
  <pageMargins left="0.75" right="0.75" top="1" bottom="1" header="0.5" footer="0.5"/>
  <headerFooter alignWithMargins="0"/>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workbookViewId="0">
      <selection activeCell="A3" sqref="A3"/>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19.140625" bestFit="1" customWidth="1"/>
    <col min="7" max="7" width="18.140625" bestFit="1" customWidth="1"/>
  </cols>
  <sheetData>
    <row r="1" spans="1:6" ht="63" customHeight="1" x14ac:dyDescent="0.2">
      <c r="A1" s="82"/>
      <c r="B1" s="82"/>
      <c r="C1" s="82"/>
      <c r="D1" s="82"/>
      <c r="E1" s="82"/>
      <c r="F1" s="82"/>
    </row>
    <row r="2" spans="1:6" ht="18" x14ac:dyDescent="0.25">
      <c r="A2" s="76" t="s">
        <v>22</v>
      </c>
      <c r="B2" s="77"/>
      <c r="C2" s="77"/>
      <c r="D2" s="77"/>
      <c r="E2" s="77"/>
      <c r="F2" s="77"/>
    </row>
    <row r="3" spans="1:6" ht="18" x14ac:dyDescent="0.25">
      <c r="A3" s="14"/>
      <c r="B3" s="15"/>
      <c r="C3" s="15"/>
      <c r="D3" s="17"/>
      <c r="E3" s="17"/>
      <c r="F3" s="17"/>
    </row>
    <row r="4" spans="1:6" x14ac:dyDescent="0.2">
      <c r="B4" s="16" t="s">
        <v>55</v>
      </c>
      <c r="C4" s="10"/>
      <c r="D4" s="16" t="s">
        <v>78</v>
      </c>
      <c r="E4" s="10"/>
      <c r="F4" s="16" t="s">
        <v>28</v>
      </c>
    </row>
    <row r="5" spans="1:6" x14ac:dyDescent="0.2">
      <c r="A5" s="9"/>
      <c r="B5" s="11" t="s">
        <v>82</v>
      </c>
      <c r="C5" s="9"/>
      <c r="D5" s="11" t="s">
        <v>11</v>
      </c>
      <c r="F5" s="11" t="s">
        <v>8</v>
      </c>
    </row>
    <row r="6" spans="1:6" x14ac:dyDescent="0.2">
      <c r="D6" t="s">
        <v>63</v>
      </c>
    </row>
    <row r="7" spans="1:6" x14ac:dyDescent="0.2">
      <c r="A7" s="8" t="s">
        <v>3</v>
      </c>
      <c r="B7" s="8"/>
      <c r="C7" s="8"/>
    </row>
    <row r="8" spans="1:6" x14ac:dyDescent="0.2">
      <c r="A8" t="s">
        <v>1</v>
      </c>
      <c r="B8" s="13">
        <v>41144870.339999996</v>
      </c>
      <c r="C8" s="13"/>
      <c r="D8" s="13">
        <v>188286752.81999996</v>
      </c>
      <c r="E8" s="13"/>
      <c r="F8" s="13">
        <v>1092438024.3700001</v>
      </c>
    </row>
    <row r="9" spans="1:6" x14ac:dyDescent="0.2">
      <c r="A9" t="s">
        <v>2</v>
      </c>
      <c r="B9" s="13">
        <v>37466839.759999998</v>
      </c>
      <c r="C9" s="13"/>
      <c r="D9" s="13">
        <v>171730435.99000004</v>
      </c>
      <c r="E9" s="13"/>
      <c r="F9" s="13">
        <v>990672436.09000003</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3678030.58</v>
      </c>
      <c r="C12" s="13"/>
      <c r="D12" s="13">
        <v>16556316.829999998</v>
      </c>
      <c r="E12" s="13"/>
      <c r="F12" s="13">
        <v>101958330.31</v>
      </c>
    </row>
    <row r="13" spans="1:6" x14ac:dyDescent="0.2">
      <c r="A13" t="s">
        <v>25</v>
      </c>
      <c r="B13" s="13">
        <v>2022916.8189999997</v>
      </c>
      <c r="C13" s="13"/>
      <c r="D13" s="13">
        <v>9105974.2565000001</v>
      </c>
      <c r="E13" s="13"/>
      <c r="F13" s="13">
        <v>56077081.670500003</v>
      </c>
    </row>
    <row r="14" spans="1:6" x14ac:dyDescent="0.2">
      <c r="A14" t="s">
        <v>32</v>
      </c>
      <c r="B14" s="13">
        <v>1655113.7609999997</v>
      </c>
      <c r="C14" s="13"/>
      <c r="D14" s="13">
        <v>7450342.573499999</v>
      </c>
      <c r="E14" s="13"/>
      <c r="F14" s="13">
        <v>45881248.6395</v>
      </c>
    </row>
    <row r="15" spans="1:6" x14ac:dyDescent="0.2">
      <c r="A15" t="s">
        <v>5</v>
      </c>
      <c r="B15" s="28">
        <v>1203</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71341223.390000001</v>
      </c>
      <c r="C19" s="13"/>
      <c r="D19" s="13">
        <v>308076682.92999995</v>
      </c>
      <c r="E19" s="13"/>
      <c r="F19" s="13">
        <v>1861116070.1999998</v>
      </c>
    </row>
    <row r="20" spans="1:6" x14ac:dyDescent="0.2">
      <c r="A20" t="s">
        <v>2</v>
      </c>
      <c r="B20" s="13">
        <v>65223224.380000003</v>
      </c>
      <c r="C20" s="13"/>
      <c r="D20" s="13">
        <v>281696024.49999994</v>
      </c>
      <c r="E20" s="13"/>
      <c r="F20" s="13">
        <v>1696243523.3600001</v>
      </c>
    </row>
    <row r="21" spans="1:6" x14ac:dyDescent="0.2">
      <c r="A21" t="s">
        <v>0</v>
      </c>
      <c r="B21" s="13">
        <v>525303.55000000005</v>
      </c>
      <c r="C21" s="13"/>
      <c r="D21" s="13">
        <v>1977407.35</v>
      </c>
      <c r="E21" s="13"/>
      <c r="F21" s="13">
        <v>6096196.4999999991</v>
      </c>
    </row>
    <row r="22" spans="1:6" x14ac:dyDescent="0.2">
      <c r="A22" t="s">
        <v>31</v>
      </c>
      <c r="B22" s="13">
        <v>5592695.4599999981</v>
      </c>
      <c r="C22" s="13"/>
      <c r="D22" s="13">
        <v>24403251.079999994</v>
      </c>
      <c r="E22" s="13"/>
      <c r="F22" s="13">
        <v>158776350.34</v>
      </c>
    </row>
    <row r="23" spans="1:6" x14ac:dyDescent="0.2">
      <c r="A23" t="s">
        <v>25</v>
      </c>
      <c r="B23" s="13">
        <v>3075982.5029999991</v>
      </c>
      <c r="C23" s="13"/>
      <c r="D23" s="13">
        <v>13421788.093999999</v>
      </c>
      <c r="E23" s="13"/>
      <c r="F23" s="13">
        <v>87326992.687000006</v>
      </c>
    </row>
    <row r="24" spans="1:6" x14ac:dyDescent="0.2">
      <c r="A24" t="s">
        <v>32</v>
      </c>
      <c r="B24" s="13">
        <v>2516712.956999999</v>
      </c>
      <c r="C24" s="13"/>
      <c r="D24" s="13">
        <v>10981462.985999998</v>
      </c>
      <c r="E24" s="13"/>
      <c r="F24" s="13">
        <v>71449357.652999997</v>
      </c>
    </row>
    <row r="25" spans="1:6" x14ac:dyDescent="0.2">
      <c r="A25" t="s">
        <v>5</v>
      </c>
      <c r="B25" s="28">
        <v>2239</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82415654.290000007</v>
      </c>
      <c r="C29" s="13"/>
      <c r="D29" s="13">
        <v>339664520.04000002</v>
      </c>
      <c r="E29" s="13"/>
      <c r="F29" s="13">
        <v>1762483639.5500002</v>
      </c>
    </row>
    <row r="30" spans="1:6" x14ac:dyDescent="0.2">
      <c r="A30" t="s">
        <v>2</v>
      </c>
      <c r="B30" s="13">
        <v>75061384.599999994</v>
      </c>
      <c r="C30" s="13"/>
      <c r="D30" s="13">
        <v>308301113.88</v>
      </c>
      <c r="E30" s="13"/>
      <c r="F30" s="13">
        <v>1597177493.3099999</v>
      </c>
    </row>
    <row r="31" spans="1:6" x14ac:dyDescent="0.2">
      <c r="A31" t="s">
        <v>0</v>
      </c>
      <c r="B31" s="13">
        <v>1055889.17</v>
      </c>
      <c r="C31" s="13"/>
      <c r="D31" s="13">
        <v>4080869.32</v>
      </c>
      <c r="E31" s="13"/>
      <c r="F31" s="13">
        <v>10716420.009999998</v>
      </c>
    </row>
    <row r="32" spans="1:6" x14ac:dyDescent="0.2">
      <c r="A32" t="s">
        <v>30</v>
      </c>
      <c r="B32" s="13">
        <v>0</v>
      </c>
      <c r="C32" s="13"/>
      <c r="D32" s="13">
        <v>18941.310000000001</v>
      </c>
      <c r="E32" s="13"/>
      <c r="F32" s="13">
        <v>29520.880000000001</v>
      </c>
    </row>
    <row r="33" spans="1:6" x14ac:dyDescent="0.2">
      <c r="A33" t="s">
        <v>31</v>
      </c>
      <c r="B33" s="13">
        <v>6298380.5200000014</v>
      </c>
      <c r="C33" s="13"/>
      <c r="D33" s="13">
        <v>27301478.150000002</v>
      </c>
      <c r="E33" s="13"/>
      <c r="F33" s="13">
        <v>154619247.10999998</v>
      </c>
    </row>
    <row r="34" spans="1:6" x14ac:dyDescent="0.2">
      <c r="A34" t="s">
        <v>25</v>
      </c>
      <c r="B34" s="13">
        <v>3464109.2860000012</v>
      </c>
      <c r="C34" s="13"/>
      <c r="D34" s="13">
        <v>15015812.982500002</v>
      </c>
      <c r="E34" s="13"/>
      <c r="F34" s="13">
        <v>85040585.910500005</v>
      </c>
    </row>
    <row r="35" spans="1:6" x14ac:dyDescent="0.2">
      <c r="A35" t="s">
        <v>32</v>
      </c>
      <c r="B35" s="13">
        <v>2834271.2340000006</v>
      </c>
      <c r="C35" s="13"/>
      <c r="D35" s="13">
        <v>12285665.1675</v>
      </c>
      <c r="E35" s="13"/>
      <c r="F35" s="13">
        <v>69578661.199499995</v>
      </c>
    </row>
    <row r="36" spans="1:6" x14ac:dyDescent="0.2">
      <c r="A36" t="s">
        <v>5</v>
      </c>
      <c r="B36" s="31">
        <v>2788</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80" t="s">
        <v>51</v>
      </c>
      <c r="B39" s="80"/>
      <c r="C39" s="80"/>
      <c r="D39" s="80"/>
      <c r="E39" s="80"/>
      <c r="F39" s="80"/>
    </row>
    <row r="40" spans="1:6" x14ac:dyDescent="0.2">
      <c r="B40" s="13"/>
      <c r="C40" s="13"/>
      <c r="D40" s="13"/>
      <c r="E40" s="13"/>
      <c r="F40" s="13"/>
    </row>
    <row r="41" spans="1:6" x14ac:dyDescent="0.2">
      <c r="A41" s="25" t="s">
        <v>50</v>
      </c>
      <c r="B41" s="13"/>
      <c r="C41" s="13"/>
      <c r="D41" s="13"/>
      <c r="E41" s="13"/>
      <c r="F41" s="13"/>
    </row>
    <row r="42" spans="1:6" x14ac:dyDescent="0.2">
      <c r="A42" t="s">
        <v>1</v>
      </c>
      <c r="B42" s="13">
        <v>35905324.68</v>
      </c>
      <c r="C42" s="13"/>
      <c r="D42" s="13">
        <v>159575777.45000002</v>
      </c>
      <c r="E42" s="13"/>
      <c r="F42" s="13">
        <v>837276267.85000002</v>
      </c>
    </row>
    <row r="43" spans="1:6" x14ac:dyDescent="0.2">
      <c r="A43" t="s">
        <v>2</v>
      </c>
      <c r="B43" s="13">
        <v>32566267.649999999</v>
      </c>
      <c r="C43" s="13"/>
      <c r="D43" s="13">
        <v>144857702.01999998</v>
      </c>
      <c r="E43" s="13"/>
      <c r="F43" s="13">
        <v>759201651.84000003</v>
      </c>
    </row>
    <row r="44" spans="1:6" x14ac:dyDescent="0.2">
      <c r="A44" t="s">
        <v>0</v>
      </c>
      <c r="B44" s="13">
        <v>109169.5</v>
      </c>
      <c r="C44" s="13"/>
      <c r="D44" s="13">
        <v>551279.84</v>
      </c>
      <c r="E44" s="13"/>
      <c r="F44" s="13">
        <v>1395154.91</v>
      </c>
    </row>
    <row r="45" spans="1:6" x14ac:dyDescent="0.2">
      <c r="A45" t="s">
        <v>31</v>
      </c>
      <c r="B45" s="13">
        <v>3229887.53</v>
      </c>
      <c r="C45" s="13"/>
      <c r="D45" s="13">
        <v>14166795.589999994</v>
      </c>
      <c r="E45" s="13"/>
      <c r="F45" s="13">
        <v>76679461.099999994</v>
      </c>
    </row>
    <row r="46" spans="1:6" x14ac:dyDescent="0.2">
      <c r="A46" t="s">
        <v>25</v>
      </c>
      <c r="B46" s="13">
        <v>1776438.1414999997</v>
      </c>
      <c r="C46" s="13"/>
      <c r="D46" s="13">
        <v>7791737.5744999973</v>
      </c>
      <c r="E46" s="13"/>
      <c r="F46" s="13">
        <v>42173703.604999997</v>
      </c>
    </row>
    <row r="47" spans="1:6" x14ac:dyDescent="0.2">
      <c r="A47" t="s">
        <v>32</v>
      </c>
      <c r="B47" s="13">
        <v>1453449.3884999997</v>
      </c>
      <c r="C47" s="13"/>
      <c r="D47" s="13">
        <v>6375058.0154999979</v>
      </c>
      <c r="E47" s="13"/>
      <c r="F47" s="13">
        <v>34505757.494999997</v>
      </c>
    </row>
    <row r="48" spans="1:6" x14ac:dyDescent="0.2">
      <c r="A48" t="s">
        <v>5</v>
      </c>
      <c r="B48" s="28">
        <v>2000</v>
      </c>
      <c r="C48" s="13"/>
      <c r="D48" s="28"/>
      <c r="E48" s="13"/>
      <c r="F48" s="13"/>
    </row>
    <row r="49" spans="1:7" x14ac:dyDescent="0.2">
      <c r="B49" s="13"/>
      <c r="C49" s="13"/>
      <c r="D49" s="13"/>
      <c r="E49" s="13"/>
      <c r="F49" s="13"/>
    </row>
    <row r="50" spans="1:7" x14ac:dyDescent="0.2">
      <c r="B50" s="13"/>
      <c r="C50" s="13"/>
      <c r="D50" s="13"/>
      <c r="E50" s="13"/>
      <c r="F50" s="13"/>
    </row>
    <row r="51" spans="1:7" x14ac:dyDescent="0.2">
      <c r="A51" s="25" t="s">
        <v>74</v>
      </c>
      <c r="B51" s="13"/>
      <c r="C51" s="13"/>
      <c r="D51" s="13"/>
      <c r="E51" s="13"/>
      <c r="F51" s="13"/>
    </row>
    <row r="52" spans="1:7" x14ac:dyDescent="0.2">
      <c r="A52" t="s">
        <v>1</v>
      </c>
      <c r="B52" s="13">
        <v>54335925.730000004</v>
      </c>
      <c r="C52" s="13"/>
      <c r="D52" s="13">
        <v>236074878.90000004</v>
      </c>
      <c r="E52" s="13"/>
      <c r="F52" s="13">
        <v>403332643.29000008</v>
      </c>
    </row>
    <row r="53" spans="1:7" x14ac:dyDescent="0.2">
      <c r="A53" t="s">
        <v>2</v>
      </c>
      <c r="B53" s="13">
        <v>49894928.049999997</v>
      </c>
      <c r="C53" s="13"/>
      <c r="D53" s="13">
        <v>217246114.56000006</v>
      </c>
      <c r="E53" s="13"/>
      <c r="F53" s="13">
        <v>371097716.09000009</v>
      </c>
    </row>
    <row r="54" spans="1:7" x14ac:dyDescent="0.2">
      <c r="A54" t="s">
        <v>0</v>
      </c>
      <c r="B54" s="13">
        <v>0</v>
      </c>
      <c r="C54" s="13"/>
      <c r="D54" s="13">
        <v>0</v>
      </c>
      <c r="E54" s="13"/>
      <c r="F54" s="13">
        <v>0</v>
      </c>
    </row>
    <row r="55" spans="1:7" x14ac:dyDescent="0.2">
      <c r="A55" t="s">
        <v>31</v>
      </c>
      <c r="B55" s="13">
        <v>4440997.68</v>
      </c>
      <c r="C55" s="13"/>
      <c r="D55" s="13">
        <v>18828764.34</v>
      </c>
      <c r="E55" s="13"/>
      <c r="F55" s="13">
        <v>32234927.199999996</v>
      </c>
    </row>
    <row r="56" spans="1:7" x14ac:dyDescent="0.2">
      <c r="A56" t="s">
        <v>25</v>
      </c>
      <c r="B56" s="13">
        <v>2442548.7240000009</v>
      </c>
      <c r="C56" s="13"/>
      <c r="D56" s="13">
        <v>10355820.387</v>
      </c>
      <c r="E56" s="13"/>
      <c r="F56" s="13">
        <v>17729209.959999997</v>
      </c>
    </row>
    <row r="57" spans="1:7" x14ac:dyDescent="0.2">
      <c r="A57" t="s">
        <v>32</v>
      </c>
      <c r="B57" s="13">
        <v>1998448.9560000007</v>
      </c>
      <c r="C57" s="13"/>
      <c r="D57" s="13">
        <v>8472943.9529999997</v>
      </c>
      <c r="E57" s="13"/>
      <c r="F57" s="13">
        <v>14505717.239999998</v>
      </c>
    </row>
    <row r="58" spans="1:7" x14ac:dyDescent="0.2">
      <c r="A58" t="s">
        <v>5</v>
      </c>
      <c r="B58" s="28">
        <v>1738</v>
      </c>
      <c r="C58" s="13"/>
      <c r="D58" s="13"/>
      <c r="E58" s="13"/>
      <c r="F58" s="13"/>
    </row>
    <row r="59" spans="1:7" x14ac:dyDescent="0.2">
      <c r="B59" s="13"/>
      <c r="C59" s="13"/>
      <c r="D59" s="13"/>
      <c r="E59" s="13"/>
      <c r="F59" s="13"/>
      <c r="G59" s="13"/>
    </row>
    <row r="60" spans="1:7" x14ac:dyDescent="0.2">
      <c r="B60" s="13"/>
      <c r="C60" s="13"/>
      <c r="D60" s="13"/>
      <c r="E60" s="13"/>
      <c r="F60" s="13"/>
      <c r="G60" s="13"/>
    </row>
    <row r="61" spans="1:7" x14ac:dyDescent="0.2">
      <c r="A61" s="8" t="s">
        <v>6</v>
      </c>
      <c r="B61" s="13"/>
      <c r="C61" s="13"/>
      <c r="D61" s="13"/>
      <c r="E61" s="13"/>
      <c r="F61" s="13"/>
    </row>
    <row r="62" spans="1:7" x14ac:dyDescent="0.2">
      <c r="A62" t="s">
        <v>1</v>
      </c>
      <c r="B62" s="13">
        <v>285142998.43000001</v>
      </c>
      <c r="C62" s="13"/>
      <c r="D62" s="13">
        <v>1231678612.1399999</v>
      </c>
      <c r="E62" s="13"/>
      <c r="F62" s="13">
        <v>5956646645.2600002</v>
      </c>
    </row>
    <row r="63" spans="1:7" x14ac:dyDescent="0.2">
      <c r="A63" t="s">
        <v>2</v>
      </c>
      <c r="B63" s="13">
        <v>260212644.44</v>
      </c>
      <c r="C63" s="13"/>
      <c r="D63" s="13">
        <v>1123831390.95</v>
      </c>
      <c r="E63" s="13"/>
      <c r="F63" s="13">
        <v>5414392820.6899996</v>
      </c>
    </row>
    <row r="64" spans="1:7" x14ac:dyDescent="0.2">
      <c r="A64" t="s">
        <v>0</v>
      </c>
      <c r="B64" s="13">
        <v>1690362.22</v>
      </c>
      <c r="C64" s="13"/>
      <c r="D64" s="13">
        <v>6609556.5100000016</v>
      </c>
      <c r="E64" s="13"/>
      <c r="F64" s="13">
        <v>18214181.420000002</v>
      </c>
    </row>
    <row r="65" spans="1:7" x14ac:dyDescent="0.2">
      <c r="A65" t="s">
        <v>30</v>
      </c>
      <c r="B65" s="13">
        <v>0</v>
      </c>
      <c r="C65" s="13"/>
      <c r="D65" s="13">
        <v>18941.310000000001</v>
      </c>
      <c r="E65" s="13"/>
      <c r="F65" s="13">
        <v>228672.91</v>
      </c>
    </row>
    <row r="66" spans="1:7" x14ac:dyDescent="0.2">
      <c r="A66" t="s">
        <v>31</v>
      </c>
      <c r="B66" s="13">
        <v>23239991.77</v>
      </c>
      <c r="C66" s="13"/>
      <c r="D66" s="13">
        <v>101256605.98999998</v>
      </c>
      <c r="E66" s="13"/>
      <c r="F66" s="13">
        <v>524268316.06000006</v>
      </c>
    </row>
    <row r="67" spans="1:7" x14ac:dyDescent="0.2">
      <c r="A67" t="s">
        <v>25</v>
      </c>
      <c r="B67" s="13">
        <v>12781995.4735</v>
      </c>
      <c r="C67" s="13"/>
      <c r="D67" s="13">
        <v>55691133.294499993</v>
      </c>
      <c r="E67" s="13"/>
      <c r="F67" s="13">
        <v>288347573.83300006</v>
      </c>
    </row>
    <row r="68" spans="1:7" x14ac:dyDescent="0.2">
      <c r="A68" t="s">
        <v>32</v>
      </c>
      <c r="B68" s="13">
        <v>10457996.296499999</v>
      </c>
      <c r="C68" s="13"/>
      <c r="D68" s="13">
        <v>45565472.695499994</v>
      </c>
      <c r="E68" s="13"/>
      <c r="F68" s="13">
        <v>235920742.22700003</v>
      </c>
    </row>
    <row r="69" spans="1:7" x14ac:dyDescent="0.2">
      <c r="A69" t="s">
        <v>5</v>
      </c>
      <c r="B69" s="18">
        <v>9968</v>
      </c>
    </row>
    <row r="70" spans="1:7" x14ac:dyDescent="0.2">
      <c r="D70" s="13"/>
      <c r="F70" s="13"/>
      <c r="G70" s="13"/>
    </row>
    <row r="71" spans="1:7" x14ac:dyDescent="0.2">
      <c r="D71" s="13"/>
      <c r="F71" s="13"/>
    </row>
    <row r="72" spans="1:7" ht="76.5" customHeight="1" x14ac:dyDescent="0.2">
      <c r="A72" s="80" t="s">
        <v>51</v>
      </c>
      <c r="B72" s="80"/>
      <c r="C72" s="80"/>
      <c r="D72" s="80"/>
      <c r="E72" s="80"/>
      <c r="F72" s="80"/>
    </row>
    <row r="73" spans="1:7" x14ac:dyDescent="0.2">
      <c r="A73" s="29"/>
    </row>
    <row r="74" spans="1:7" x14ac:dyDescent="0.2">
      <c r="A74" s="29"/>
    </row>
    <row r="75" spans="1:7" x14ac:dyDescent="0.2">
      <c r="A75" s="29"/>
    </row>
    <row r="76" spans="1:7" x14ac:dyDescent="0.2">
      <c r="A76" s="29"/>
    </row>
  </sheetData>
  <mergeCells count="4">
    <mergeCell ref="A1:F1"/>
    <mergeCell ref="A2:F2"/>
    <mergeCell ref="A39:F39"/>
    <mergeCell ref="A72:F72"/>
  </mergeCells>
  <phoneticPr fontId="4" type="noConversion"/>
  <pageMargins left="0.75" right="0.75" top="1" bottom="1" header="0.5" footer="0.5"/>
  <headerFooter alignWithMargins="0"/>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5"/>
  <sheetViews>
    <sheetView tabSelected="1" zoomScale="80" zoomScaleNormal="80" workbookViewId="0">
      <pane xSplit="1" ySplit="4" topLeftCell="H5" activePane="bottomRight" state="frozen"/>
      <selection pane="topRight" activeCell="B1" sqref="B1"/>
      <selection pane="bottomLeft" activeCell="A4" sqref="A4"/>
      <selection pane="bottomRight"/>
    </sheetView>
  </sheetViews>
  <sheetFormatPr defaultRowHeight="12.75" x14ac:dyDescent="0.2"/>
  <cols>
    <col min="1" max="1" width="26.140625" customWidth="1"/>
    <col min="2" max="2" width="22.7109375" customWidth="1"/>
    <col min="3" max="4" width="25.28515625" customWidth="1"/>
    <col min="5" max="5" width="24.140625" customWidth="1"/>
    <col min="6" max="7" width="20.7109375" customWidth="1"/>
    <col min="8" max="8" width="20.85546875" customWidth="1"/>
    <col min="9" max="13" width="20.42578125" customWidth="1"/>
    <col min="14" max="14" width="2.140625" customWidth="1"/>
    <col min="15" max="15" width="24.42578125" customWidth="1"/>
    <col min="16" max="16" width="20.5703125" bestFit="1" customWidth="1"/>
  </cols>
  <sheetData>
    <row r="1" spans="1:16" ht="58.5" customHeight="1" x14ac:dyDescent="0.2">
      <c r="A1" s="52"/>
      <c r="B1" s="52"/>
      <c r="C1" s="52"/>
      <c r="D1" s="52"/>
      <c r="E1" s="52"/>
      <c r="F1" s="52"/>
      <c r="G1" s="52"/>
      <c r="H1" s="52"/>
      <c r="I1" s="52"/>
      <c r="J1" s="52"/>
      <c r="K1" s="52"/>
      <c r="L1" s="52"/>
      <c r="M1" s="52"/>
      <c r="N1" s="52"/>
      <c r="O1" s="52"/>
    </row>
    <row r="2" spans="1:16" ht="18.75" customHeight="1" x14ac:dyDescent="0.25">
      <c r="A2" s="35"/>
      <c r="B2" s="35"/>
      <c r="C2" s="35"/>
      <c r="D2" s="35"/>
      <c r="E2" s="35"/>
      <c r="F2" s="36"/>
      <c r="G2" s="36"/>
      <c r="H2" s="36"/>
      <c r="I2" s="36"/>
      <c r="J2" s="36"/>
      <c r="K2" s="36"/>
      <c r="L2" s="36"/>
      <c r="M2" s="36"/>
      <c r="N2" s="48"/>
      <c r="O2" s="36"/>
    </row>
    <row r="3" spans="1:16" ht="46.5" customHeight="1" x14ac:dyDescent="0.25">
      <c r="A3" s="83" t="s">
        <v>109</v>
      </c>
      <c r="B3" s="83"/>
      <c r="C3" s="83"/>
      <c r="D3" s="83"/>
      <c r="E3" s="83"/>
      <c r="F3" s="83"/>
      <c r="G3" s="83"/>
      <c r="H3" s="83" t="s">
        <v>109</v>
      </c>
      <c r="I3" s="83"/>
      <c r="J3" s="83"/>
      <c r="K3" s="83"/>
      <c r="L3" s="83"/>
      <c r="M3" s="83"/>
      <c r="N3" s="83"/>
      <c r="O3" s="35"/>
      <c r="P3" s="35"/>
    </row>
    <row r="4" spans="1:16" s="46" customFormat="1" ht="23.25" customHeight="1" x14ac:dyDescent="0.3">
      <c r="A4" s="37"/>
      <c r="B4" s="38" t="s">
        <v>118</v>
      </c>
      <c r="C4" s="38" t="s">
        <v>119</v>
      </c>
      <c r="D4" s="38" t="s">
        <v>120</v>
      </c>
      <c r="E4" s="38" t="s">
        <v>121</v>
      </c>
      <c r="F4" s="38" t="s">
        <v>122</v>
      </c>
      <c r="G4" s="38" t="s">
        <v>123</v>
      </c>
      <c r="H4" s="38" t="s">
        <v>124</v>
      </c>
      <c r="I4" s="38" t="s">
        <v>125</v>
      </c>
      <c r="J4" s="38" t="s">
        <v>126</v>
      </c>
      <c r="K4" s="38" t="s">
        <v>127</v>
      </c>
      <c r="L4" s="38" t="s">
        <v>128</v>
      </c>
      <c r="M4" s="38" t="s">
        <v>129</v>
      </c>
      <c r="N4" s="37"/>
      <c r="O4" s="39" t="s">
        <v>130</v>
      </c>
      <c r="P4" s="39" t="s">
        <v>86</v>
      </c>
    </row>
    <row r="5" spans="1:16" s="47" customFormat="1" ht="15" x14ac:dyDescent="0.3">
      <c r="A5" s="37"/>
      <c r="B5" s="36"/>
      <c r="C5" s="36"/>
      <c r="D5" s="36"/>
      <c r="E5" s="36"/>
      <c r="F5" s="36"/>
      <c r="G5" s="36"/>
      <c r="H5" s="36"/>
      <c r="I5" s="36"/>
      <c r="J5" s="36"/>
      <c r="K5" s="36"/>
      <c r="L5" s="36"/>
      <c r="M5" s="36"/>
      <c r="N5" s="37"/>
      <c r="O5" s="71"/>
      <c r="P5" s="71"/>
    </row>
    <row r="6" spans="1:16" ht="13.5" x14ac:dyDescent="0.25">
      <c r="A6" s="35"/>
      <c r="B6" s="35"/>
      <c r="C6" s="35"/>
      <c r="D6" s="35"/>
      <c r="E6" s="35"/>
      <c r="F6" s="35"/>
      <c r="G6" s="35"/>
      <c r="H6" s="35"/>
      <c r="I6" s="35"/>
      <c r="J6" s="35"/>
      <c r="K6" s="35"/>
      <c r="L6" s="35"/>
      <c r="M6" s="35"/>
      <c r="N6" s="35"/>
      <c r="O6" s="35" t="s">
        <v>63</v>
      </c>
    </row>
    <row r="7" spans="1:16" ht="15" x14ac:dyDescent="0.3">
      <c r="A7" s="40" t="s">
        <v>3</v>
      </c>
      <c r="B7" s="40"/>
      <c r="C7" s="40"/>
      <c r="D7" s="40"/>
      <c r="E7" s="53"/>
      <c r="F7" s="41"/>
      <c r="G7" s="41"/>
      <c r="H7" s="41"/>
      <c r="I7" s="41"/>
      <c r="J7" s="41"/>
      <c r="K7" s="41"/>
      <c r="L7" s="41"/>
      <c r="M7" s="41"/>
      <c r="N7" s="41"/>
      <c r="O7" s="30"/>
    </row>
    <row r="8" spans="1:16" ht="13.5" x14ac:dyDescent="0.25">
      <c r="A8" s="35" t="s">
        <v>1</v>
      </c>
      <c r="B8" s="30">
        <v>226013908.45000008</v>
      </c>
      <c r="C8" s="30">
        <v>228616668.98999998</v>
      </c>
      <c r="D8" s="30">
        <v>201752902.59999999</v>
      </c>
      <c r="E8" s="30">
        <v>215815865.53000003</v>
      </c>
      <c r="F8" s="30">
        <v>204653907.94999999</v>
      </c>
      <c r="G8" s="30">
        <v>203599835.53999999</v>
      </c>
      <c r="H8" s="30">
        <v>197231339.01000005</v>
      </c>
      <c r="I8" s="34">
        <v>196276113.59</v>
      </c>
      <c r="J8" s="34">
        <v>219202002.55999994</v>
      </c>
      <c r="K8" s="30">
        <v>223662714.97999999</v>
      </c>
      <c r="L8" s="30">
        <v>234894186.06</v>
      </c>
      <c r="M8" s="34">
        <v>214950439.02999991</v>
      </c>
      <c r="N8" s="30"/>
      <c r="O8" s="30">
        <v>2566669884.29</v>
      </c>
      <c r="P8" s="30">
        <v>22536731930.880005</v>
      </c>
    </row>
    <row r="9" spans="1:16" ht="13.5" x14ac:dyDescent="0.25">
      <c r="A9" s="35" t="s">
        <v>2</v>
      </c>
      <c r="B9" s="30">
        <v>203219089.78000006</v>
      </c>
      <c r="C9" s="30">
        <v>205321740.15999997</v>
      </c>
      <c r="D9" s="30">
        <v>181400745.36999997</v>
      </c>
      <c r="E9" s="30">
        <v>194308380.92000008</v>
      </c>
      <c r="F9" s="30">
        <v>184012954.56000003</v>
      </c>
      <c r="G9" s="30">
        <v>182981948.81999996</v>
      </c>
      <c r="H9" s="30">
        <v>177604983.14999998</v>
      </c>
      <c r="I9" s="34">
        <v>176494949.39999998</v>
      </c>
      <c r="J9" s="34">
        <v>197219849.68999997</v>
      </c>
      <c r="K9" s="30">
        <v>201276424.81999999</v>
      </c>
      <c r="L9" s="30">
        <v>211316284.23000002</v>
      </c>
      <c r="M9" s="34">
        <v>193373209.71999997</v>
      </c>
      <c r="N9" s="30"/>
      <c r="O9" s="30">
        <v>2308530560.6200004</v>
      </c>
      <c r="P9" s="30">
        <v>20339173701.75</v>
      </c>
    </row>
    <row r="10" spans="1:16" ht="15.75" x14ac:dyDescent="0.25">
      <c r="A10" s="35" t="s">
        <v>90</v>
      </c>
      <c r="B10" s="30">
        <v>4129129.81</v>
      </c>
      <c r="C10" s="30">
        <v>4253846.1400000006</v>
      </c>
      <c r="D10" s="30">
        <v>3800935</v>
      </c>
      <c r="E10" s="30">
        <v>3747989</v>
      </c>
      <c r="F10" s="30">
        <v>3713827.0999999996</v>
      </c>
      <c r="G10" s="30">
        <v>3393403.9500000007</v>
      </c>
      <c r="H10" s="30">
        <v>3595369</v>
      </c>
      <c r="I10" s="34">
        <v>3800433</v>
      </c>
      <c r="J10" s="34">
        <v>3641396.1</v>
      </c>
      <c r="K10" s="30">
        <v>3621870.9499999993</v>
      </c>
      <c r="L10" s="30">
        <v>4360272.3499999996</v>
      </c>
      <c r="M10" s="34">
        <v>3925284.4499999997</v>
      </c>
      <c r="N10" s="30"/>
      <c r="O10" s="30">
        <v>45983756.850000001</v>
      </c>
      <c r="P10" s="30">
        <v>361803160.08000004</v>
      </c>
    </row>
    <row r="11" spans="1:16" ht="15.75" x14ac:dyDescent="0.25">
      <c r="A11" s="35" t="s">
        <v>91</v>
      </c>
      <c r="B11" s="30">
        <v>0</v>
      </c>
      <c r="C11" s="30">
        <v>0</v>
      </c>
      <c r="D11" s="30">
        <v>0</v>
      </c>
      <c r="E11" s="30">
        <v>0</v>
      </c>
      <c r="F11" s="30">
        <v>0</v>
      </c>
      <c r="G11" s="30">
        <v>0</v>
      </c>
      <c r="H11" s="30">
        <v>0</v>
      </c>
      <c r="I11" s="30">
        <v>0</v>
      </c>
      <c r="J11" s="30">
        <v>0</v>
      </c>
      <c r="K11" s="30">
        <v>0</v>
      </c>
      <c r="L11" s="30">
        <v>0</v>
      </c>
      <c r="M11" s="30">
        <v>0</v>
      </c>
      <c r="N11" s="30"/>
      <c r="O11" s="30">
        <v>0</v>
      </c>
      <c r="P11" s="30">
        <v>0</v>
      </c>
    </row>
    <row r="12" spans="1:16" ht="15.75" x14ac:dyDescent="0.25">
      <c r="A12" s="35" t="s">
        <v>92</v>
      </c>
      <c r="B12" s="30">
        <v>8700</v>
      </c>
      <c r="C12" s="30">
        <v>6120</v>
      </c>
      <c r="D12" s="30">
        <v>0</v>
      </c>
      <c r="E12" s="30">
        <v>0</v>
      </c>
      <c r="F12" s="30">
        <v>0</v>
      </c>
      <c r="G12" s="30">
        <v>0</v>
      </c>
      <c r="H12" s="30">
        <v>0</v>
      </c>
      <c r="I12" s="34">
        <v>0</v>
      </c>
      <c r="J12" s="34">
        <v>0</v>
      </c>
      <c r="K12" s="30">
        <v>146392.34</v>
      </c>
      <c r="L12" s="30">
        <v>0</v>
      </c>
      <c r="M12" s="34">
        <v>0</v>
      </c>
      <c r="N12" s="30"/>
      <c r="O12" s="30">
        <v>161212.34</v>
      </c>
      <c r="P12" s="30">
        <v>524246.97</v>
      </c>
    </row>
    <row r="13" spans="1:16" ht="13.5" x14ac:dyDescent="0.25">
      <c r="A13" s="35" t="s">
        <v>31</v>
      </c>
      <c r="B13" s="30">
        <v>18674388.859999996</v>
      </c>
      <c r="C13" s="30">
        <v>19047202.689999994</v>
      </c>
      <c r="D13" s="30">
        <v>16551222.230000004</v>
      </c>
      <c r="E13" s="30">
        <v>17759495.609999999</v>
      </c>
      <c r="F13" s="30">
        <v>16927126.290000007</v>
      </c>
      <c r="G13" s="30">
        <v>17224482.770000003</v>
      </c>
      <c r="H13" s="30">
        <v>16030986.860000001</v>
      </c>
      <c r="I13" s="34">
        <v>15980731.189999998</v>
      </c>
      <c r="J13" s="34">
        <v>18340756.769999996</v>
      </c>
      <c r="K13" s="30">
        <v>18910811.550000001</v>
      </c>
      <c r="L13" s="30">
        <v>19217629.480000004</v>
      </c>
      <c r="M13" s="34">
        <v>17651944.859999999</v>
      </c>
      <c r="N13" s="30"/>
      <c r="O13" s="30">
        <v>212316779.16000003</v>
      </c>
      <c r="P13" s="30">
        <v>1836279316.02</v>
      </c>
    </row>
    <row r="14" spans="1:16" ht="13.5" x14ac:dyDescent="0.25">
      <c r="A14" s="35" t="s">
        <v>85</v>
      </c>
      <c r="B14" s="30">
        <v>6349292.21</v>
      </c>
      <c r="C14" s="30">
        <v>6476048.9199999981</v>
      </c>
      <c r="D14" s="30">
        <v>5627415.5600000005</v>
      </c>
      <c r="E14" s="30">
        <v>6038228.5099999988</v>
      </c>
      <c r="F14" s="30">
        <v>5755222.9500000011</v>
      </c>
      <c r="G14" s="30">
        <v>5856324.1400000006</v>
      </c>
      <c r="H14" s="30">
        <v>5450535.54</v>
      </c>
      <c r="I14" s="34">
        <v>5433448.6199999992</v>
      </c>
      <c r="J14" s="34">
        <v>6235857.2700000014</v>
      </c>
      <c r="K14" s="30">
        <v>6429675.9300000016</v>
      </c>
      <c r="L14" s="30">
        <v>6533994.0299999984</v>
      </c>
      <c r="M14" s="34">
        <v>6001661.2300000014</v>
      </c>
      <c r="N14" s="30"/>
      <c r="O14" s="30">
        <v>72187704.909999996</v>
      </c>
      <c r="P14" s="30">
        <v>624335027.76440001</v>
      </c>
    </row>
    <row r="15" spans="1:16" ht="15.75" x14ac:dyDescent="0.25">
      <c r="A15" s="35" t="s">
        <v>93</v>
      </c>
      <c r="B15" s="30">
        <v>746975.5399999998</v>
      </c>
      <c r="C15" s="30">
        <v>761888.11</v>
      </c>
      <c r="D15" s="30">
        <v>662048.9</v>
      </c>
      <c r="E15" s="30">
        <v>710379.81999999983</v>
      </c>
      <c r="F15" s="30">
        <v>677085.05</v>
      </c>
      <c r="G15" s="30">
        <v>688979.29999999993</v>
      </c>
      <c r="H15" s="30">
        <v>641239.5</v>
      </c>
      <c r="I15" s="34">
        <v>639229.2300000001</v>
      </c>
      <c r="J15" s="34">
        <v>733630.27999999991</v>
      </c>
      <c r="K15" s="30">
        <v>756432.49</v>
      </c>
      <c r="L15" s="30">
        <v>768705.18999999983</v>
      </c>
      <c r="M15" s="34">
        <v>706077.78999999992</v>
      </c>
      <c r="N15" s="30"/>
      <c r="O15" s="30">
        <v>8492671.1999999993</v>
      </c>
      <c r="P15" s="30">
        <v>73451179.616399989</v>
      </c>
    </row>
    <row r="16" spans="1:16" ht="15.75" x14ac:dyDescent="0.25">
      <c r="A16" s="35" t="s">
        <v>94</v>
      </c>
      <c r="B16" s="30">
        <v>933719.45</v>
      </c>
      <c r="C16" s="30">
        <v>952360.12000000011</v>
      </c>
      <c r="D16" s="30">
        <v>827561.12000000011</v>
      </c>
      <c r="E16" s="30">
        <v>887974.7899999998</v>
      </c>
      <c r="F16" s="30">
        <v>846356.33000000007</v>
      </c>
      <c r="G16" s="30">
        <v>861224.13000000024</v>
      </c>
      <c r="H16" s="30">
        <v>801549.34999999986</v>
      </c>
      <c r="I16" s="34">
        <v>799036.59999999986</v>
      </c>
      <c r="J16" s="34">
        <v>917037.86999999988</v>
      </c>
      <c r="K16" s="30">
        <v>945540.60000000009</v>
      </c>
      <c r="L16" s="30">
        <v>960881.4800000001</v>
      </c>
      <c r="M16" s="34">
        <v>882597.26</v>
      </c>
      <c r="N16" s="30"/>
      <c r="O16" s="30">
        <v>10615839.1</v>
      </c>
      <c r="P16" s="30">
        <v>91813975.375999987</v>
      </c>
    </row>
    <row r="17" spans="1:16" ht="15.75" x14ac:dyDescent="0.25">
      <c r="A17" s="35" t="s">
        <v>95</v>
      </c>
      <c r="B17" s="30">
        <v>1940000.17</v>
      </c>
      <c r="C17" s="30">
        <v>1965877.48</v>
      </c>
      <c r="D17" s="30">
        <v>1735847.52</v>
      </c>
      <c r="E17" s="30">
        <v>1869656.91</v>
      </c>
      <c r="F17" s="30">
        <v>1748068.13</v>
      </c>
      <c r="G17" s="30">
        <v>1807420.5099999991</v>
      </c>
      <c r="H17" s="30">
        <v>1654748.9699999997</v>
      </c>
      <c r="I17" s="34">
        <v>1657383.35</v>
      </c>
      <c r="J17" s="34">
        <v>1899180.5899999999</v>
      </c>
      <c r="K17" s="30">
        <v>1961189.9300000006</v>
      </c>
      <c r="L17" s="30">
        <v>1995788.66</v>
      </c>
      <c r="M17" s="34">
        <v>1836879.9600000002</v>
      </c>
      <c r="N17" s="30"/>
      <c r="O17" s="30">
        <v>22072042.180000003</v>
      </c>
      <c r="P17" s="30">
        <v>209001634.82920003</v>
      </c>
    </row>
    <row r="18" spans="1:16" ht="13.5" x14ac:dyDescent="0.25">
      <c r="A18" s="35" t="s">
        <v>89</v>
      </c>
      <c r="B18" s="54">
        <v>258.43328065319673</v>
      </c>
      <c r="C18" s="54">
        <v>263.54885280606584</v>
      </c>
      <c r="D18" s="54">
        <v>237.23908823782364</v>
      </c>
      <c r="E18" s="54">
        <v>245.66335984617939</v>
      </c>
      <c r="F18" s="54">
        <v>241.95434948542032</v>
      </c>
      <c r="G18" s="54">
        <v>238.28900960101825</v>
      </c>
      <c r="H18" s="54">
        <v>221.75326260167103</v>
      </c>
      <c r="I18" s="34">
        <v>244.74288149350647</v>
      </c>
      <c r="J18" s="34">
        <v>253.70382296796319</v>
      </c>
      <c r="K18" s="54">
        <v>269.19304697508898</v>
      </c>
      <c r="L18" s="54">
        <v>265.91066236803147</v>
      </c>
      <c r="M18" s="34">
        <v>252.31482075471698</v>
      </c>
      <c r="N18" s="30"/>
      <c r="O18" s="30"/>
    </row>
    <row r="19" spans="1:16" ht="15.75" x14ac:dyDescent="0.25">
      <c r="A19" s="35" t="s">
        <v>96</v>
      </c>
      <c r="B19" s="55">
        <v>2330.9677419354839</v>
      </c>
      <c r="C19" s="55">
        <v>2331.3548387096776</v>
      </c>
      <c r="D19" s="55">
        <v>2325.5333333333333</v>
      </c>
      <c r="E19" s="55">
        <v>2332</v>
      </c>
      <c r="F19" s="55">
        <v>2332</v>
      </c>
      <c r="G19" s="55">
        <v>2331.7419354838707</v>
      </c>
      <c r="H19" s="55">
        <v>2332</v>
      </c>
      <c r="I19" s="42">
        <v>2332</v>
      </c>
      <c r="J19" s="42">
        <v>2332</v>
      </c>
      <c r="K19" s="55">
        <v>2341.6666666666665</v>
      </c>
      <c r="L19" s="55">
        <v>2331.3225806451615</v>
      </c>
      <c r="M19" s="42">
        <v>2332</v>
      </c>
      <c r="N19" s="30"/>
      <c r="O19" s="57"/>
    </row>
    <row r="20" spans="1:16" ht="15.75" x14ac:dyDescent="0.25">
      <c r="A20" s="35" t="s">
        <v>97</v>
      </c>
      <c r="B20" s="56">
        <v>3.9741667783348422E-3</v>
      </c>
      <c r="C20" s="56">
        <v>-7.1217641614720328E-3</v>
      </c>
      <c r="D20" s="56">
        <v>-4.6803510557277272E-2</v>
      </c>
      <c r="E20" s="56">
        <v>-2.41660101249348E-2</v>
      </c>
      <c r="F20" s="57">
        <v>-4.6962137230021739E-2</v>
      </c>
      <c r="G20" s="57">
        <v>1.8604194864468404E-2</v>
      </c>
      <c r="H20" s="57">
        <v>-5.2100327907449007E-2</v>
      </c>
      <c r="I20" s="57">
        <v>-7.510361218853423E-2</v>
      </c>
      <c r="J20" s="57">
        <v>-0.10730202744405315</v>
      </c>
      <c r="K20" s="56">
        <v>1.7766368885743233E-2</v>
      </c>
      <c r="L20" s="56">
        <v>-2.9751965413796433E-2</v>
      </c>
      <c r="M20" s="57">
        <v>-1.2089145756462583E-2</v>
      </c>
      <c r="N20" s="30"/>
      <c r="O20" s="57">
        <v>-3.0561388521927801E-2</v>
      </c>
      <c r="P20" s="57"/>
    </row>
    <row r="21" spans="1:16" ht="13.5" x14ac:dyDescent="0.25">
      <c r="A21" s="35"/>
      <c r="B21" s="57"/>
      <c r="C21" s="35"/>
      <c r="D21" s="35"/>
      <c r="E21" s="57"/>
      <c r="F21" s="42"/>
      <c r="G21" s="42"/>
      <c r="I21" s="57"/>
      <c r="J21" s="42"/>
      <c r="K21" s="42"/>
      <c r="L21" s="42"/>
      <c r="M21" s="42"/>
      <c r="N21" s="30"/>
      <c r="O21" s="57"/>
    </row>
    <row r="22" spans="1:16" ht="13.5" x14ac:dyDescent="0.25">
      <c r="A22" s="35"/>
      <c r="B22" s="70"/>
      <c r="C22" s="35"/>
      <c r="D22" s="35"/>
      <c r="E22" s="35"/>
      <c r="F22" s="57"/>
      <c r="G22" s="57"/>
      <c r="I22" s="42"/>
      <c r="J22" s="42"/>
      <c r="K22" s="42"/>
      <c r="L22" s="42"/>
      <c r="M22" s="42"/>
      <c r="N22" s="30"/>
      <c r="O22" s="57"/>
    </row>
    <row r="23" spans="1:16" ht="15" x14ac:dyDescent="0.3">
      <c r="A23" s="40" t="s">
        <v>110</v>
      </c>
      <c r="B23" s="40"/>
      <c r="C23" s="40"/>
      <c r="D23" s="40"/>
      <c r="E23" s="40"/>
      <c r="F23" s="30"/>
      <c r="G23" s="30"/>
      <c r="H23" s="42"/>
      <c r="I23" s="42"/>
      <c r="J23" s="42"/>
      <c r="K23" s="42"/>
      <c r="L23" s="42"/>
      <c r="M23" s="42"/>
      <c r="N23" s="30"/>
      <c r="O23" s="30"/>
    </row>
    <row r="24" spans="1:16" ht="13.5" x14ac:dyDescent="0.25">
      <c r="A24" s="35" t="s">
        <v>1</v>
      </c>
      <c r="B24" s="30">
        <v>407879748.75</v>
      </c>
      <c r="C24" s="30">
        <v>413098403.69999999</v>
      </c>
      <c r="D24" s="30">
        <v>375599669.22000009</v>
      </c>
      <c r="E24" s="30">
        <v>397106055.80999994</v>
      </c>
      <c r="F24" s="30">
        <v>385587844.07000005</v>
      </c>
      <c r="G24" s="30">
        <v>404664009.52000004</v>
      </c>
      <c r="H24" s="30">
        <v>383721766.08999997</v>
      </c>
      <c r="I24" s="34">
        <v>383972848.55999994</v>
      </c>
      <c r="J24" s="34">
        <v>422730719.7899999</v>
      </c>
      <c r="K24" s="30">
        <v>435716922.70000017</v>
      </c>
      <c r="L24" s="30">
        <v>446203460.97000003</v>
      </c>
      <c r="M24" s="34">
        <v>405343760.99999994</v>
      </c>
      <c r="N24" s="30"/>
      <c r="O24" s="30">
        <v>4861625210.1800003</v>
      </c>
      <c r="P24" s="30">
        <v>41755985296.779999</v>
      </c>
    </row>
    <row r="25" spans="1:16" ht="13.5" x14ac:dyDescent="0.25">
      <c r="A25" s="35" t="s">
        <v>2</v>
      </c>
      <c r="B25" s="30">
        <v>369888140.44999999</v>
      </c>
      <c r="C25" s="30">
        <v>374020334.01000005</v>
      </c>
      <c r="D25" s="30">
        <v>341294170.58999997</v>
      </c>
      <c r="E25" s="30">
        <v>360246171.03000003</v>
      </c>
      <c r="F25" s="30">
        <v>349691313.10000002</v>
      </c>
      <c r="G25" s="30">
        <v>367150875.08999991</v>
      </c>
      <c r="H25" s="30">
        <v>347422475.5</v>
      </c>
      <c r="I25" s="34">
        <v>348038439.54999995</v>
      </c>
      <c r="J25" s="34">
        <v>383512669.68000007</v>
      </c>
      <c r="K25" s="30">
        <v>395491479.57000005</v>
      </c>
      <c r="L25" s="30">
        <v>405569303.39999998</v>
      </c>
      <c r="M25" s="34">
        <v>368627655.19</v>
      </c>
      <c r="N25" s="30"/>
      <c r="O25" s="30">
        <v>4410953027.1599998</v>
      </c>
      <c r="P25" s="30">
        <v>37986385660.980003</v>
      </c>
    </row>
    <row r="26" spans="1:16" ht="15.75" x14ac:dyDescent="0.25">
      <c r="A26" s="35" t="s">
        <v>90</v>
      </c>
      <c r="B26" s="30">
        <v>7111896.7199999997</v>
      </c>
      <c r="C26" s="30">
        <v>6820319.6500000004</v>
      </c>
      <c r="D26" s="30">
        <v>6291641.5</v>
      </c>
      <c r="E26" s="30">
        <v>6624609.7499999991</v>
      </c>
      <c r="F26" s="30">
        <v>6311687.6000000015</v>
      </c>
      <c r="G26" s="30">
        <v>6806001.3300000001</v>
      </c>
      <c r="H26" s="30">
        <v>6405185.2200000016</v>
      </c>
      <c r="I26" s="34">
        <v>6305779.4999999981</v>
      </c>
      <c r="J26" s="34">
        <v>6586698.9300000006</v>
      </c>
      <c r="K26" s="30">
        <v>7676956.5000000009</v>
      </c>
      <c r="L26" s="30">
        <v>6989115.830000001</v>
      </c>
      <c r="M26" s="34">
        <v>6572130.4500000002</v>
      </c>
      <c r="N26" s="30"/>
      <c r="O26" s="30">
        <v>80502022.980000004</v>
      </c>
      <c r="P26" s="30">
        <v>692925239.0999999</v>
      </c>
    </row>
    <row r="27" spans="1:16" ht="15.75" x14ac:dyDescent="0.25">
      <c r="A27" s="35" t="s">
        <v>91</v>
      </c>
      <c r="B27" s="30">
        <v>0</v>
      </c>
      <c r="C27" s="30">
        <v>0</v>
      </c>
      <c r="D27" s="30">
        <v>0</v>
      </c>
      <c r="E27" s="30">
        <v>0</v>
      </c>
      <c r="F27" s="30">
        <v>0</v>
      </c>
      <c r="G27" s="30">
        <v>0</v>
      </c>
      <c r="H27" s="30">
        <v>0</v>
      </c>
      <c r="I27" s="30">
        <v>0</v>
      </c>
      <c r="J27" s="30">
        <v>0</v>
      </c>
      <c r="K27" s="30">
        <v>0</v>
      </c>
      <c r="L27" s="30">
        <v>0</v>
      </c>
      <c r="M27" s="30">
        <v>0</v>
      </c>
      <c r="N27" s="30"/>
      <c r="O27" s="30">
        <v>0</v>
      </c>
      <c r="P27" s="30">
        <v>0</v>
      </c>
    </row>
    <row r="28" spans="1:16" ht="15.75" x14ac:dyDescent="0.25">
      <c r="A28" s="35" t="s">
        <v>92</v>
      </c>
      <c r="B28" s="30">
        <v>0</v>
      </c>
      <c r="C28" s="30">
        <v>0</v>
      </c>
      <c r="D28" s="30">
        <v>0</v>
      </c>
      <c r="E28" s="30">
        <v>0</v>
      </c>
      <c r="F28" s="30">
        <v>0</v>
      </c>
      <c r="G28" s="30">
        <v>10970.63</v>
      </c>
      <c r="H28" s="30">
        <v>0</v>
      </c>
      <c r="I28" s="34">
        <v>0</v>
      </c>
      <c r="J28" s="34">
        <v>0</v>
      </c>
      <c r="K28" s="30">
        <v>354192.7</v>
      </c>
      <c r="L28" s="30">
        <v>0</v>
      </c>
      <c r="M28" s="34">
        <v>0</v>
      </c>
      <c r="N28" s="30"/>
      <c r="O28" s="30">
        <v>365163.33</v>
      </c>
      <c r="P28" s="30">
        <v>462550.78</v>
      </c>
    </row>
    <row r="29" spans="1:16" ht="13.5" x14ac:dyDescent="0.25">
      <c r="A29" s="35" t="s">
        <v>31</v>
      </c>
      <c r="B29" s="30">
        <v>30879711.579999998</v>
      </c>
      <c r="C29" s="30">
        <v>32257750.040000003</v>
      </c>
      <c r="D29" s="30">
        <v>28013857.129999995</v>
      </c>
      <c r="E29" s="30">
        <v>30235275.030000001</v>
      </c>
      <c r="F29" s="30">
        <v>29584843.370000008</v>
      </c>
      <c r="G29" s="30">
        <v>30718103.729999993</v>
      </c>
      <c r="H29" s="30">
        <v>29894105.369999994</v>
      </c>
      <c r="I29" s="34">
        <v>29628629.510000002</v>
      </c>
      <c r="J29" s="34">
        <v>32631351.180000003</v>
      </c>
      <c r="K29" s="30">
        <v>32902679.329999987</v>
      </c>
      <c r="L29" s="30">
        <v>33645041.74000001</v>
      </c>
      <c r="M29" s="34">
        <v>30143975.359999992</v>
      </c>
      <c r="N29" s="30"/>
      <c r="O29" s="30">
        <v>370535323.37</v>
      </c>
      <c r="P29" s="30">
        <v>3077136947.48</v>
      </c>
    </row>
    <row r="30" spans="1:16" ht="13.5" x14ac:dyDescent="0.25">
      <c r="A30" s="35" t="s">
        <v>85</v>
      </c>
      <c r="B30" s="30">
        <v>10499101.939999999</v>
      </c>
      <c r="C30" s="30">
        <v>10967634.990000002</v>
      </c>
      <c r="D30" s="30">
        <v>9524711.4100000001</v>
      </c>
      <c r="E30" s="30">
        <v>10279993.529999999</v>
      </c>
      <c r="F30" s="30">
        <v>10058846.73</v>
      </c>
      <c r="G30" s="30">
        <v>10444155.239999998</v>
      </c>
      <c r="H30" s="30">
        <v>10163995.829999998</v>
      </c>
      <c r="I30" s="34">
        <v>10073734.030000001</v>
      </c>
      <c r="J30" s="34">
        <v>11094659.410000002</v>
      </c>
      <c r="K30" s="30">
        <v>11186910.969999999</v>
      </c>
      <c r="L30" s="30">
        <v>11439314.18</v>
      </c>
      <c r="M30" s="34">
        <v>10248951.610000001</v>
      </c>
      <c r="N30" s="30"/>
      <c r="O30" s="30">
        <v>125982009.86999999</v>
      </c>
      <c r="P30" s="30">
        <v>1046226562.4324001</v>
      </c>
    </row>
    <row r="31" spans="1:16" ht="15.75" x14ac:dyDescent="0.25">
      <c r="A31" s="35" t="s">
        <v>93</v>
      </c>
      <c r="B31" s="30">
        <v>1235188.48</v>
      </c>
      <c r="C31" s="30">
        <v>1290309.9899999998</v>
      </c>
      <c r="D31" s="30">
        <v>1120554.31</v>
      </c>
      <c r="E31" s="30">
        <v>1209410.98</v>
      </c>
      <c r="F31" s="30">
        <v>1183393.7500000005</v>
      </c>
      <c r="G31" s="30">
        <v>1228724.17</v>
      </c>
      <c r="H31" s="30">
        <v>1195764.2100000002</v>
      </c>
      <c r="I31" s="34">
        <v>1185145.19</v>
      </c>
      <c r="J31" s="34">
        <v>1305254.05</v>
      </c>
      <c r="K31" s="30">
        <v>1316107.1700000004</v>
      </c>
      <c r="L31" s="30">
        <v>1345801.66</v>
      </c>
      <c r="M31" s="34">
        <v>1205759.0200000003</v>
      </c>
      <c r="N31" s="30"/>
      <c r="O31" s="30">
        <v>14821412.98</v>
      </c>
      <c r="P31" s="30">
        <v>123085477.92439999</v>
      </c>
    </row>
    <row r="32" spans="1:16" ht="15.75" x14ac:dyDescent="0.25">
      <c r="A32" s="35" t="s">
        <v>94</v>
      </c>
      <c r="B32" s="30">
        <v>1543985.5799999998</v>
      </c>
      <c r="C32" s="30">
        <v>1612887.52</v>
      </c>
      <c r="D32" s="30">
        <v>1400692.83</v>
      </c>
      <c r="E32" s="30">
        <v>1511763.7899999998</v>
      </c>
      <c r="F32" s="30">
        <v>1479242.16</v>
      </c>
      <c r="G32" s="30">
        <v>1535905.1700000004</v>
      </c>
      <c r="H32" s="30">
        <v>1494705.27</v>
      </c>
      <c r="I32" s="34">
        <v>1481431.4800000002</v>
      </c>
      <c r="J32" s="34">
        <v>1631567.54</v>
      </c>
      <c r="K32" s="30">
        <v>1645133.9699999997</v>
      </c>
      <c r="L32" s="30">
        <v>1682252.1</v>
      </c>
      <c r="M32" s="34">
        <v>1507198.77</v>
      </c>
      <c r="N32" s="30"/>
      <c r="O32" s="30">
        <v>18526766.18</v>
      </c>
      <c r="P32" s="30">
        <v>153856847.928</v>
      </c>
    </row>
    <row r="33" spans="1:16" ht="15.75" x14ac:dyDescent="0.25">
      <c r="A33" s="35" t="s">
        <v>95</v>
      </c>
      <c r="B33" s="30">
        <v>3212210.4799999995</v>
      </c>
      <c r="C33" s="30">
        <v>3329419.5100000002</v>
      </c>
      <c r="D33" s="30">
        <v>2936523.0599999991</v>
      </c>
      <c r="E33" s="30">
        <v>3182623.4</v>
      </c>
      <c r="F33" s="30">
        <v>3057267.5500000003</v>
      </c>
      <c r="G33" s="30">
        <v>3221438.64</v>
      </c>
      <c r="H33" s="30">
        <v>3085803.0999999996</v>
      </c>
      <c r="I33" s="34">
        <v>3071332.8000000007</v>
      </c>
      <c r="J33" s="34">
        <v>3376215.8200000003</v>
      </c>
      <c r="K33" s="30">
        <v>3409265.42</v>
      </c>
      <c r="L33" s="30">
        <v>3499088.2600000012</v>
      </c>
      <c r="M33" s="34">
        <v>3144215.6200000006</v>
      </c>
      <c r="N33" s="30"/>
      <c r="O33" s="30">
        <v>38525403.659999996</v>
      </c>
      <c r="P33" s="30">
        <v>350216669.95319998</v>
      </c>
    </row>
    <row r="34" spans="1:16" ht="13.5" x14ac:dyDescent="0.25">
      <c r="A34" s="35" t="s">
        <v>89</v>
      </c>
      <c r="B34" s="54">
        <v>308.30075158994021</v>
      </c>
      <c r="C34" s="54">
        <v>322.07184759926918</v>
      </c>
      <c r="D34" s="54">
        <v>289.09472590864993</v>
      </c>
      <c r="E34" s="54">
        <v>301.91497358829696</v>
      </c>
      <c r="F34" s="54">
        <v>305.24698847514998</v>
      </c>
      <c r="G34" s="54">
        <v>306.70564355249354</v>
      </c>
      <c r="H34" s="54">
        <v>298.46351208067085</v>
      </c>
      <c r="I34" s="34">
        <v>327.53293732036263</v>
      </c>
      <c r="J34" s="34">
        <v>325.78899152364693</v>
      </c>
      <c r="K34" s="54">
        <v>340.03368363940746</v>
      </c>
      <c r="L34" s="54">
        <v>329.0887031113981</v>
      </c>
      <c r="M34" s="34">
        <v>305.874940233384</v>
      </c>
      <c r="N34" s="30"/>
      <c r="O34" s="30"/>
      <c r="P34" s="30"/>
    </row>
    <row r="35" spans="1:16" ht="15.75" x14ac:dyDescent="0.25">
      <c r="A35" s="35" t="s">
        <v>96</v>
      </c>
      <c r="B35" s="55">
        <v>3231</v>
      </c>
      <c r="C35" s="55">
        <v>3230.8709677419356</v>
      </c>
      <c r="D35" s="55">
        <v>3230.0666666666666</v>
      </c>
      <c r="E35" s="55">
        <v>3230.483870967742</v>
      </c>
      <c r="F35" s="55">
        <v>3230.7</v>
      </c>
      <c r="G35" s="55">
        <v>3230.8064516129034</v>
      </c>
      <c r="H35" s="55">
        <v>3230.9677419354839</v>
      </c>
      <c r="I35" s="42">
        <v>3230.7142857142858</v>
      </c>
      <c r="J35" s="42">
        <v>3231</v>
      </c>
      <c r="K35" s="55">
        <v>3225.4333333333334</v>
      </c>
      <c r="L35" s="55">
        <v>3297.9677419354839</v>
      </c>
      <c r="M35" s="42">
        <v>3285</v>
      </c>
      <c r="N35" s="30"/>
      <c r="O35" s="30"/>
      <c r="P35" s="30"/>
    </row>
    <row r="36" spans="1:16" ht="15.75" x14ac:dyDescent="0.25">
      <c r="A36" s="35" t="s">
        <v>97</v>
      </c>
      <c r="B36" s="56">
        <v>2.0996201625329558E-3</v>
      </c>
      <c r="C36" s="56">
        <v>4.0838842613111881E-2</v>
      </c>
      <c r="D36" s="56">
        <v>-2.3336859314201597E-2</v>
      </c>
      <c r="E36" s="56">
        <v>4.8420063990844753E-2</v>
      </c>
      <c r="F36" s="56">
        <v>3.1781437333961771E-2</v>
      </c>
      <c r="G36" s="56">
        <v>0.11051613677313776</v>
      </c>
      <c r="H36" s="57">
        <v>0.1097244118461298</v>
      </c>
      <c r="I36" s="57">
        <v>7.3011461071112782E-2</v>
      </c>
      <c r="J36" s="57">
        <v>-2.020573017102989E-2</v>
      </c>
      <c r="K36" s="56">
        <v>8.0387309008068675E-2</v>
      </c>
      <c r="L36" s="56">
        <v>3.7081112041996267E-2</v>
      </c>
      <c r="M36" s="57">
        <v>6.4608877362172912E-2</v>
      </c>
      <c r="N36" s="30"/>
      <c r="O36" s="57">
        <v>4.4555203003692423E-2</v>
      </c>
      <c r="P36" s="13"/>
    </row>
    <row r="37" spans="1:16" ht="13.5" x14ac:dyDescent="0.25">
      <c r="A37" s="35"/>
      <c r="B37" s="60"/>
      <c r="C37" s="35"/>
      <c r="D37" s="30"/>
      <c r="E37" s="35"/>
      <c r="F37" s="42"/>
      <c r="G37" s="42"/>
      <c r="H37" s="42"/>
      <c r="I37" s="42"/>
      <c r="J37" s="42"/>
      <c r="K37" s="42"/>
      <c r="L37" s="42"/>
      <c r="M37" s="42"/>
      <c r="N37" s="30"/>
      <c r="O37" s="57"/>
      <c r="P37" s="13"/>
    </row>
    <row r="38" spans="1:16" ht="13.5" x14ac:dyDescent="0.25">
      <c r="A38" s="35"/>
      <c r="B38" s="35"/>
      <c r="C38" s="35"/>
      <c r="D38" s="30"/>
      <c r="E38" s="35"/>
      <c r="F38" s="42"/>
      <c r="G38" s="42"/>
      <c r="H38" s="45"/>
      <c r="I38" s="42"/>
      <c r="J38" s="42"/>
      <c r="K38" s="42"/>
      <c r="L38" s="42"/>
      <c r="M38" s="42"/>
      <c r="N38" s="30"/>
      <c r="O38" s="30"/>
    </row>
    <row r="39" spans="1:16" s="46" customFormat="1" ht="15" x14ac:dyDescent="0.3">
      <c r="A39" s="44" t="s">
        <v>116</v>
      </c>
      <c r="B39" s="44"/>
      <c r="C39" s="44"/>
      <c r="D39" s="30"/>
      <c r="E39" s="44"/>
      <c r="F39" s="42"/>
      <c r="G39" s="42"/>
      <c r="H39" s="30"/>
      <c r="I39" s="30"/>
      <c r="J39" s="30"/>
      <c r="K39" s="30"/>
      <c r="L39" s="30"/>
      <c r="M39" s="30"/>
      <c r="N39" s="30"/>
      <c r="O39" s="30"/>
      <c r="P39" s="47"/>
    </row>
    <row r="40" spans="1:16" s="47" customFormat="1" ht="13.5" x14ac:dyDescent="0.25">
      <c r="A40" s="35" t="s">
        <v>1</v>
      </c>
      <c r="B40" s="30">
        <v>223149098.06</v>
      </c>
      <c r="C40" s="30">
        <v>231764220.79999995</v>
      </c>
      <c r="D40" s="30">
        <v>207111724.16000003</v>
      </c>
      <c r="E40" s="30">
        <v>224306985.05000004</v>
      </c>
      <c r="F40" s="30">
        <v>222054909.01999998</v>
      </c>
      <c r="G40" s="30">
        <v>231809349.22000003</v>
      </c>
      <c r="H40" s="30">
        <v>224598451.51000005</v>
      </c>
      <c r="I40" s="34">
        <v>215402438.24999997</v>
      </c>
      <c r="J40" s="30">
        <v>249370201.67000002</v>
      </c>
      <c r="K40" s="30">
        <v>233589685.85999998</v>
      </c>
      <c r="L40" s="30">
        <v>243671064.28000009</v>
      </c>
      <c r="M40" s="30">
        <v>220914404.45000002</v>
      </c>
      <c r="N40" s="30"/>
      <c r="O40" s="30">
        <v>2727742532.3300004</v>
      </c>
      <c r="P40" s="30">
        <v>28393931432.740005</v>
      </c>
    </row>
    <row r="41" spans="1:16" ht="13.5" x14ac:dyDescent="0.25">
      <c r="A41" s="35" t="s">
        <v>2</v>
      </c>
      <c r="B41" s="30">
        <v>200462169.84999999</v>
      </c>
      <c r="C41" s="30">
        <v>208505048.19</v>
      </c>
      <c r="D41" s="30">
        <v>186053364.77000001</v>
      </c>
      <c r="E41" s="30">
        <v>201657787.45999995</v>
      </c>
      <c r="F41" s="30">
        <v>199918367.25000003</v>
      </c>
      <c r="G41" s="30">
        <v>208428946.66</v>
      </c>
      <c r="H41" s="30">
        <v>202169324.62</v>
      </c>
      <c r="I41" s="34">
        <v>193126017.48000005</v>
      </c>
      <c r="J41" s="30">
        <v>224345041.48999995</v>
      </c>
      <c r="K41" s="30">
        <v>209893328.27999997</v>
      </c>
      <c r="L41" s="30">
        <v>218494377.82999995</v>
      </c>
      <c r="M41" s="30">
        <v>198709577.02000007</v>
      </c>
      <c r="N41" s="30"/>
      <c r="O41" s="30">
        <v>2451763350.8999996</v>
      </c>
      <c r="P41" s="30">
        <v>25603563789.849998</v>
      </c>
    </row>
    <row r="42" spans="1:16" ht="15.75" x14ac:dyDescent="0.25">
      <c r="A42" s="35" t="s">
        <v>90</v>
      </c>
      <c r="B42" s="30">
        <v>4693935.6199999992</v>
      </c>
      <c r="C42" s="30">
        <v>4850646.9000000004</v>
      </c>
      <c r="D42" s="30">
        <v>4039739.1</v>
      </c>
      <c r="E42" s="30">
        <v>4669019.45</v>
      </c>
      <c r="F42" s="30">
        <v>4518290.5500000007</v>
      </c>
      <c r="G42" s="30">
        <v>4956927</v>
      </c>
      <c r="H42" s="30">
        <v>5253922.4999999991</v>
      </c>
      <c r="I42" s="34">
        <v>4320239.45</v>
      </c>
      <c r="J42" s="30">
        <v>5192403.1499999994</v>
      </c>
      <c r="K42" s="30">
        <v>4646432.6999999993</v>
      </c>
      <c r="L42" s="30">
        <v>5261445.1000000006</v>
      </c>
      <c r="M42" s="30">
        <v>4798320.3</v>
      </c>
      <c r="N42" s="30"/>
      <c r="O42" s="30">
        <v>57201321.82</v>
      </c>
      <c r="P42" s="30">
        <v>474797898.31</v>
      </c>
    </row>
    <row r="43" spans="1:16" ht="15.75" x14ac:dyDescent="0.25">
      <c r="A43" s="35" t="s">
        <v>91</v>
      </c>
      <c r="B43" s="30">
        <v>0</v>
      </c>
      <c r="C43" s="30">
        <v>0</v>
      </c>
      <c r="D43" s="30">
        <v>0</v>
      </c>
      <c r="E43" s="30">
        <v>0</v>
      </c>
      <c r="F43" s="30">
        <v>0</v>
      </c>
      <c r="G43" s="30">
        <v>0</v>
      </c>
      <c r="H43" s="30">
        <v>0</v>
      </c>
      <c r="I43" s="30">
        <v>0</v>
      </c>
      <c r="J43" s="30">
        <v>0</v>
      </c>
      <c r="K43" s="30">
        <v>0</v>
      </c>
      <c r="L43" s="30">
        <v>0</v>
      </c>
      <c r="M43" s="30">
        <v>0</v>
      </c>
      <c r="N43" s="30"/>
      <c r="O43" s="30">
        <v>0</v>
      </c>
      <c r="P43" s="30">
        <v>0</v>
      </c>
    </row>
    <row r="44" spans="1:16" ht="15.75" x14ac:dyDescent="0.25">
      <c r="A44" s="35" t="s">
        <v>92</v>
      </c>
      <c r="B44" s="30">
        <v>0</v>
      </c>
      <c r="C44" s="30">
        <v>0</v>
      </c>
      <c r="D44" s="30">
        <v>0</v>
      </c>
      <c r="E44" s="30">
        <v>0</v>
      </c>
      <c r="F44" s="30">
        <v>0</v>
      </c>
      <c r="G44" s="30">
        <v>0</v>
      </c>
      <c r="H44" s="30">
        <v>0</v>
      </c>
      <c r="I44" s="34">
        <v>0</v>
      </c>
      <c r="J44" s="30">
        <v>0</v>
      </c>
      <c r="K44" s="30">
        <v>104011.19</v>
      </c>
      <c r="L44" s="30">
        <v>0</v>
      </c>
      <c r="M44" s="30">
        <v>0</v>
      </c>
      <c r="N44" s="30"/>
      <c r="O44" s="30">
        <v>104011.19</v>
      </c>
      <c r="P44" s="30">
        <v>2347643.11</v>
      </c>
    </row>
    <row r="45" spans="1:16" ht="13.5" x14ac:dyDescent="0.25">
      <c r="A45" s="35" t="s">
        <v>31</v>
      </c>
      <c r="B45" s="30">
        <v>17992992.590000004</v>
      </c>
      <c r="C45" s="30">
        <v>18408525.710000001</v>
      </c>
      <c r="D45" s="30">
        <v>17018620.289999995</v>
      </c>
      <c r="E45" s="30">
        <v>17980178.139999997</v>
      </c>
      <c r="F45" s="30">
        <v>17618251.220000003</v>
      </c>
      <c r="G45" s="30">
        <v>18423475.559999999</v>
      </c>
      <c r="H45" s="30">
        <v>17175204.390000001</v>
      </c>
      <c r="I45" s="34">
        <v>17956181.319999997</v>
      </c>
      <c r="J45" s="30">
        <v>19832757.029999994</v>
      </c>
      <c r="K45" s="30">
        <v>19153936.07</v>
      </c>
      <c r="L45" s="30">
        <v>19915241.350000009</v>
      </c>
      <c r="M45" s="30">
        <v>17406507.130000003</v>
      </c>
      <c r="N45" s="30"/>
      <c r="O45" s="30">
        <v>218881870.80000001</v>
      </c>
      <c r="P45" s="30">
        <v>2317917387.6900001</v>
      </c>
    </row>
    <row r="46" spans="1:16" ht="13.5" x14ac:dyDescent="0.25">
      <c r="A46" s="35" t="s">
        <v>85</v>
      </c>
      <c r="B46" s="30">
        <v>6117617.4799999995</v>
      </c>
      <c r="C46" s="30">
        <v>6258898.7599999998</v>
      </c>
      <c r="D46" s="30">
        <v>5786330.9000000004</v>
      </c>
      <c r="E46" s="30">
        <v>6113260.5699999994</v>
      </c>
      <c r="F46" s="30">
        <v>5990205.4200000009</v>
      </c>
      <c r="G46" s="30">
        <v>6263981.7300000023</v>
      </c>
      <c r="H46" s="30">
        <v>5839569.5099999998</v>
      </c>
      <c r="I46" s="34">
        <v>6105101.6499999994</v>
      </c>
      <c r="J46" s="30">
        <v>6743137.370000001</v>
      </c>
      <c r="K46" s="30">
        <v>6512338.2700000005</v>
      </c>
      <c r="L46" s="30">
        <v>6771182.0399999982</v>
      </c>
      <c r="M46" s="30">
        <v>5918212.419999999</v>
      </c>
      <c r="N46" s="30"/>
      <c r="O46" s="30">
        <v>74419836.120000005</v>
      </c>
      <c r="P46" s="30">
        <v>788091911.88160002</v>
      </c>
    </row>
    <row r="47" spans="1:16" ht="15.75" x14ac:dyDescent="0.25">
      <c r="A47" s="35" t="s">
        <v>93</v>
      </c>
      <c r="B47" s="30">
        <v>719719.70000000007</v>
      </c>
      <c r="C47" s="30">
        <v>736341.03</v>
      </c>
      <c r="D47" s="30">
        <v>680744.83000000019</v>
      </c>
      <c r="E47" s="30">
        <v>719207.08999999985</v>
      </c>
      <c r="F47" s="30">
        <v>704730.04999999993</v>
      </c>
      <c r="G47" s="30">
        <v>736939.01000000024</v>
      </c>
      <c r="H47" s="30">
        <v>687008.16</v>
      </c>
      <c r="I47" s="34">
        <v>718247.25999999989</v>
      </c>
      <c r="J47" s="30">
        <v>793310.31</v>
      </c>
      <c r="K47" s="30">
        <v>766157.44000000006</v>
      </c>
      <c r="L47" s="30">
        <v>796609.6799999997</v>
      </c>
      <c r="M47" s="30">
        <v>696260.29999999993</v>
      </c>
      <c r="N47" s="30"/>
      <c r="O47" s="30">
        <v>8755274.8599999994</v>
      </c>
      <c r="P47" s="30">
        <v>92716695.639599994</v>
      </c>
    </row>
    <row r="48" spans="1:16" ht="15.75" x14ac:dyDescent="0.25">
      <c r="A48" s="35" t="s">
        <v>94</v>
      </c>
      <c r="B48" s="30">
        <v>899649.65</v>
      </c>
      <c r="C48" s="30">
        <v>920426.29999999993</v>
      </c>
      <c r="D48" s="30">
        <v>850931.03</v>
      </c>
      <c r="E48" s="30">
        <v>899008.89999999979</v>
      </c>
      <c r="F48" s="30">
        <v>880912.57999999984</v>
      </c>
      <c r="G48" s="30">
        <v>921173.77999999991</v>
      </c>
      <c r="H48" s="30">
        <v>858760.22</v>
      </c>
      <c r="I48" s="34">
        <v>897809.04000000039</v>
      </c>
      <c r="J48" s="30">
        <v>991637.83999999985</v>
      </c>
      <c r="K48" s="30">
        <v>957696.83999999973</v>
      </c>
      <c r="L48" s="30">
        <v>995762.09</v>
      </c>
      <c r="M48" s="30">
        <v>870325.36</v>
      </c>
      <c r="N48" s="30"/>
      <c r="O48" s="30">
        <v>10944093.629999999</v>
      </c>
      <c r="P48" s="30">
        <v>115895869.70700002</v>
      </c>
    </row>
    <row r="49" spans="1:16" ht="15.75" x14ac:dyDescent="0.25">
      <c r="A49" s="35" t="s">
        <v>95</v>
      </c>
      <c r="B49" s="30">
        <v>1870896.2400000005</v>
      </c>
      <c r="C49" s="30">
        <v>1899594.4600000002</v>
      </c>
      <c r="D49" s="30">
        <v>1782432.3400000005</v>
      </c>
      <c r="E49" s="30">
        <v>1893636.3800000001</v>
      </c>
      <c r="F49" s="30">
        <v>1822397.6800000002</v>
      </c>
      <c r="G49" s="30">
        <v>1933673.2900000003</v>
      </c>
      <c r="H49" s="30">
        <v>1773180.0199999998</v>
      </c>
      <c r="I49" s="34">
        <v>1859529.98</v>
      </c>
      <c r="J49" s="30">
        <v>2048544.0799999998</v>
      </c>
      <c r="K49" s="30">
        <v>1985462.97</v>
      </c>
      <c r="L49" s="30">
        <v>2070546.3099999998</v>
      </c>
      <c r="M49" s="30">
        <v>1815360.0900000005</v>
      </c>
      <c r="N49" s="30"/>
      <c r="O49" s="30">
        <v>22755253.84</v>
      </c>
      <c r="P49" s="30">
        <v>266034604.61900002</v>
      </c>
    </row>
    <row r="50" spans="1:16" ht="13.5" x14ac:dyDescent="0.25">
      <c r="A50" s="35" t="s">
        <v>89</v>
      </c>
      <c r="B50" s="54">
        <v>207.33075901087764</v>
      </c>
      <c r="C50" s="54">
        <v>212.11888954185105</v>
      </c>
      <c r="D50" s="54">
        <v>202.63639523253869</v>
      </c>
      <c r="E50" s="54">
        <v>207.22130439793469</v>
      </c>
      <c r="F50" s="54">
        <v>212.60107662604079</v>
      </c>
      <c r="G50" s="54">
        <v>212.29115459070795</v>
      </c>
      <c r="H50" s="54">
        <v>197.90065781741507</v>
      </c>
      <c r="I50" s="34">
        <v>229.04168935035773</v>
      </c>
      <c r="J50" s="30">
        <v>228.51957678480889</v>
      </c>
      <c r="K50" s="54">
        <v>228.02304845238095</v>
      </c>
      <c r="L50" s="54">
        <v>229.43826440092178</v>
      </c>
      <c r="M50" s="30">
        <v>207.22032297619049</v>
      </c>
      <c r="N50" s="30"/>
      <c r="O50" s="30"/>
      <c r="P50" s="30"/>
    </row>
    <row r="51" spans="1:16" ht="15.75" x14ac:dyDescent="0.25">
      <c r="A51" s="35" t="s">
        <v>96</v>
      </c>
      <c r="B51" s="55">
        <v>2799.483870967742</v>
      </c>
      <c r="C51" s="55">
        <v>2799.483870967742</v>
      </c>
      <c r="D51" s="55">
        <v>2799.5333333333333</v>
      </c>
      <c r="E51" s="55">
        <v>2798.9677419354839</v>
      </c>
      <c r="F51" s="55">
        <v>2762.3333333333335</v>
      </c>
      <c r="G51" s="55">
        <v>2799.483870967742</v>
      </c>
      <c r="H51" s="55">
        <v>2799.5806451612902</v>
      </c>
      <c r="I51" s="42">
        <v>2799.8928571428573</v>
      </c>
      <c r="J51" s="42">
        <v>2799.6129032258063</v>
      </c>
      <c r="K51" s="55">
        <v>2800</v>
      </c>
      <c r="L51" s="55">
        <v>2800</v>
      </c>
      <c r="M51" s="42">
        <v>2800</v>
      </c>
      <c r="N51" s="30"/>
      <c r="O51" s="30"/>
      <c r="P51" s="30"/>
    </row>
    <row r="52" spans="1:16" ht="15.75" x14ac:dyDescent="0.25">
      <c r="A52" s="35" t="s">
        <v>97</v>
      </c>
      <c r="B52" s="61">
        <v>-4.9154673054703668E-2</v>
      </c>
      <c r="C52" s="61">
        <v>-3.2912935251882436E-2</v>
      </c>
      <c r="D52" s="56">
        <v>-1.2043565038397319E-2</v>
      </c>
      <c r="E52" s="61">
        <v>-1.7268480631193683E-2</v>
      </c>
      <c r="F52" s="61">
        <v>-3.4025380824621476E-2</v>
      </c>
      <c r="G52" s="61">
        <v>8.8892949920603481E-2</v>
      </c>
      <c r="H52" s="57">
        <v>6.5897526357574066E-2</v>
      </c>
      <c r="I52" s="61">
        <v>-2.8128003294284332E-3</v>
      </c>
      <c r="J52" s="61">
        <v>-4.9564454640344757E-2</v>
      </c>
      <c r="K52" s="56">
        <v>2.6015912693208687E-2</v>
      </c>
      <c r="L52" s="56">
        <v>2.1606394840169463E-2</v>
      </c>
      <c r="M52" s="61">
        <v>9.3855999742493701E-3</v>
      </c>
      <c r="N52" s="37"/>
      <c r="O52" s="57">
        <v>-6.8936654865048297E-4</v>
      </c>
    </row>
    <row r="53" spans="1:16" ht="15" x14ac:dyDescent="0.3">
      <c r="A53" s="37"/>
      <c r="B53" s="37"/>
      <c r="C53" s="37"/>
      <c r="D53" s="30"/>
      <c r="E53" s="37"/>
      <c r="F53" s="61"/>
      <c r="G53" s="61"/>
      <c r="H53" s="36"/>
      <c r="I53" s="36"/>
      <c r="J53" s="36"/>
      <c r="K53" s="36"/>
      <c r="L53" s="36"/>
      <c r="M53" s="61"/>
      <c r="N53" s="37"/>
      <c r="O53" s="63"/>
    </row>
    <row r="54" spans="1:16" ht="13.5" x14ac:dyDescent="0.25">
      <c r="A54" s="35"/>
      <c r="B54" s="35"/>
      <c r="C54" s="35"/>
      <c r="D54" s="30"/>
      <c r="E54" s="35"/>
      <c r="F54" s="42"/>
      <c r="G54" s="42"/>
      <c r="H54" s="42"/>
      <c r="I54" s="42"/>
      <c r="J54" s="42"/>
      <c r="K54" s="61"/>
      <c r="L54" s="61"/>
      <c r="M54" s="42"/>
      <c r="N54" s="30"/>
      <c r="O54" s="57"/>
    </row>
    <row r="55" spans="1:16" ht="15" x14ac:dyDescent="0.3">
      <c r="A55" s="44" t="s">
        <v>50</v>
      </c>
      <c r="B55" s="44"/>
      <c r="C55" s="44"/>
      <c r="D55" s="30"/>
      <c r="E55" s="30"/>
      <c r="F55" s="42"/>
      <c r="G55" s="42"/>
      <c r="I55" s="34"/>
      <c r="J55" s="34"/>
      <c r="K55" s="34"/>
      <c r="L55" s="34"/>
      <c r="M55" s="61"/>
      <c r="N55" s="30"/>
      <c r="O55" s="30"/>
    </row>
    <row r="56" spans="1:16" ht="13.5" x14ac:dyDescent="0.25">
      <c r="A56" s="35" t="s">
        <v>1</v>
      </c>
      <c r="B56" s="30">
        <v>140313047.62</v>
      </c>
      <c r="C56" s="30">
        <v>145455208.40000001</v>
      </c>
      <c r="D56" s="30">
        <v>127109860.49000001</v>
      </c>
      <c r="E56" s="30">
        <v>129603599.20999999</v>
      </c>
      <c r="F56" s="30">
        <v>107429414.61</v>
      </c>
      <c r="G56" s="30">
        <v>119073753.80000001</v>
      </c>
      <c r="H56" s="30">
        <v>101801802.99000001</v>
      </c>
      <c r="I56" s="34">
        <v>102531154.25</v>
      </c>
      <c r="J56" s="34">
        <v>128708608.59000002</v>
      </c>
      <c r="K56" s="30">
        <v>132982732.17999998</v>
      </c>
      <c r="L56" s="30">
        <v>133452239.94</v>
      </c>
      <c r="M56" s="34">
        <v>121640892.12000002</v>
      </c>
      <c r="N56" s="30"/>
      <c r="O56" s="30">
        <v>1490102314.2000003</v>
      </c>
      <c r="P56" s="30">
        <v>16167057747.120001</v>
      </c>
    </row>
    <row r="57" spans="1:16" ht="13.5" x14ac:dyDescent="0.25">
      <c r="A57" s="35" t="s">
        <v>2</v>
      </c>
      <c r="B57" s="30">
        <v>125643100.32999998</v>
      </c>
      <c r="C57" s="30">
        <v>130309460.30000001</v>
      </c>
      <c r="D57" s="30">
        <v>113764551.30999997</v>
      </c>
      <c r="E57" s="30">
        <v>115983022.8</v>
      </c>
      <c r="F57" s="30">
        <v>96487588.189999998</v>
      </c>
      <c r="G57" s="30">
        <v>106996164.48999998</v>
      </c>
      <c r="H57" s="30">
        <v>91290350.480000019</v>
      </c>
      <c r="I57" s="34">
        <v>91867009</v>
      </c>
      <c r="J57" s="34">
        <v>115124024.44000003</v>
      </c>
      <c r="K57" s="30">
        <v>119231882.89</v>
      </c>
      <c r="L57" s="30">
        <v>119610157.27000003</v>
      </c>
      <c r="M57" s="34">
        <v>108476438.07000001</v>
      </c>
      <c r="N57" s="30"/>
      <c r="O57" s="30">
        <v>1334783749.5699999</v>
      </c>
      <c r="P57" s="30">
        <v>14622443693.229998</v>
      </c>
    </row>
    <row r="58" spans="1:16" ht="15.75" x14ac:dyDescent="0.25">
      <c r="A58" s="35" t="s">
        <v>90</v>
      </c>
      <c r="B58" s="30">
        <v>3543955.1400000011</v>
      </c>
      <c r="C58" s="30">
        <v>3821788.5</v>
      </c>
      <c r="D58" s="30">
        <v>3378934.6500000004</v>
      </c>
      <c r="E58" s="30">
        <v>3553458.9000000004</v>
      </c>
      <c r="F58" s="30">
        <v>2751881.58</v>
      </c>
      <c r="G58" s="30">
        <v>3087970.97</v>
      </c>
      <c r="H58" s="30">
        <v>2551570.5999999996</v>
      </c>
      <c r="I58" s="34">
        <v>2517753.88</v>
      </c>
      <c r="J58" s="34">
        <v>3198169.3700000006</v>
      </c>
      <c r="K58" s="30">
        <v>3787022.1000000006</v>
      </c>
      <c r="L58" s="30">
        <v>3380778.11</v>
      </c>
      <c r="M58" s="34">
        <v>2902834.6000000006</v>
      </c>
      <c r="N58" s="30"/>
      <c r="O58" s="30">
        <v>38476118.400000006</v>
      </c>
      <c r="P58" s="30">
        <v>274585015.86000001</v>
      </c>
    </row>
    <row r="59" spans="1:16" ht="15.75" x14ac:dyDescent="0.25">
      <c r="A59" s="35" t="s">
        <v>91</v>
      </c>
      <c r="B59" s="30">
        <v>0</v>
      </c>
      <c r="C59" s="30">
        <v>0</v>
      </c>
      <c r="D59" s="30">
        <v>0</v>
      </c>
      <c r="E59" s="30">
        <v>0</v>
      </c>
      <c r="F59" s="30">
        <v>0</v>
      </c>
      <c r="G59" s="30">
        <v>0</v>
      </c>
      <c r="H59" s="30">
        <v>0</v>
      </c>
      <c r="I59" s="34">
        <v>0</v>
      </c>
      <c r="J59" s="34">
        <v>0</v>
      </c>
      <c r="K59" s="30">
        <v>0</v>
      </c>
      <c r="L59" s="30">
        <v>0</v>
      </c>
      <c r="M59" s="34">
        <v>0</v>
      </c>
      <c r="N59" s="30"/>
      <c r="O59" s="30">
        <v>0</v>
      </c>
      <c r="P59" s="30">
        <v>0</v>
      </c>
    </row>
    <row r="60" spans="1:16" ht="15.75" x14ac:dyDescent="0.25">
      <c r="A60" s="35" t="s">
        <v>92</v>
      </c>
      <c r="B60" s="30">
        <v>1220</v>
      </c>
      <c r="C60" s="30">
        <v>5500</v>
      </c>
      <c r="D60" s="30">
        <v>6460</v>
      </c>
      <c r="E60" s="30">
        <v>460</v>
      </c>
      <c r="F60" s="30">
        <v>2970</v>
      </c>
      <c r="G60" s="30">
        <v>4950</v>
      </c>
      <c r="H60" s="30">
        <v>0</v>
      </c>
      <c r="I60" s="34">
        <v>0</v>
      </c>
      <c r="J60" s="34">
        <v>780</v>
      </c>
      <c r="K60" s="30">
        <v>169868.38</v>
      </c>
      <c r="L60" s="30">
        <v>0</v>
      </c>
      <c r="M60" s="34">
        <v>0</v>
      </c>
      <c r="N60" s="30"/>
      <c r="O60" s="30">
        <v>192208.38</v>
      </c>
      <c r="P60" s="30">
        <v>322883.02</v>
      </c>
    </row>
    <row r="61" spans="1:16" ht="13.5" x14ac:dyDescent="0.25">
      <c r="A61" s="35" t="s">
        <v>31</v>
      </c>
      <c r="B61" s="30">
        <v>11127212.15</v>
      </c>
      <c r="C61" s="30">
        <v>11329459.600000003</v>
      </c>
      <c r="D61" s="30">
        <v>9972834.5299999993</v>
      </c>
      <c r="E61" s="30">
        <v>10067577.510000002</v>
      </c>
      <c r="F61" s="30">
        <v>8192914.8399999999</v>
      </c>
      <c r="G61" s="30">
        <v>8994568.3400000017</v>
      </c>
      <c r="H61" s="30">
        <v>7959881.9099999983</v>
      </c>
      <c r="I61" s="34">
        <v>8146391.3700000001</v>
      </c>
      <c r="J61" s="34">
        <v>10387194.779999997</v>
      </c>
      <c r="K61" s="30">
        <v>10133695.570000002</v>
      </c>
      <c r="L61" s="30">
        <v>10461304.560000004</v>
      </c>
      <c r="M61" s="34">
        <v>10261619.449999999</v>
      </c>
      <c r="N61" s="30"/>
      <c r="O61" s="30">
        <v>117034654.61000003</v>
      </c>
      <c r="P61" s="30">
        <v>1270351921.05</v>
      </c>
    </row>
    <row r="62" spans="1:16" ht="13.5" x14ac:dyDescent="0.25">
      <c r="A62" s="35" t="s">
        <v>85</v>
      </c>
      <c r="B62" s="30">
        <v>3783252.1300000004</v>
      </c>
      <c r="C62" s="30">
        <v>3852016.2999999989</v>
      </c>
      <c r="D62" s="30">
        <v>3390763.7300000009</v>
      </c>
      <c r="E62" s="30">
        <v>3422976.3399999994</v>
      </c>
      <c r="F62" s="30">
        <v>2785591.03</v>
      </c>
      <c r="G62" s="30">
        <v>3058153.2300000009</v>
      </c>
      <c r="H62" s="30">
        <v>2706359.8700000006</v>
      </c>
      <c r="I62" s="34">
        <v>2769773.0799999996</v>
      </c>
      <c r="J62" s="34">
        <v>3531646.2600000007</v>
      </c>
      <c r="K62" s="30">
        <v>3445456.4900000007</v>
      </c>
      <c r="L62" s="30">
        <v>3556843.5899999994</v>
      </c>
      <c r="M62" s="34">
        <v>3488950.6300000008</v>
      </c>
      <c r="N62" s="30"/>
      <c r="O62" s="30">
        <v>39791782.680000007</v>
      </c>
      <c r="P62" s="30">
        <v>431919653.55699998</v>
      </c>
    </row>
    <row r="63" spans="1:16" ht="15.75" x14ac:dyDescent="0.25">
      <c r="A63" s="35" t="s">
        <v>93</v>
      </c>
      <c r="B63" s="30">
        <v>445088.52000000008</v>
      </c>
      <c r="C63" s="30">
        <v>453178.37999999995</v>
      </c>
      <c r="D63" s="30">
        <v>398913.38999999996</v>
      </c>
      <c r="E63" s="30">
        <v>402703.12999999995</v>
      </c>
      <c r="F63" s="30">
        <v>327716.59999999998</v>
      </c>
      <c r="G63" s="30">
        <v>359782.72999999992</v>
      </c>
      <c r="H63" s="30">
        <v>318395.25</v>
      </c>
      <c r="I63" s="34">
        <v>325855.64</v>
      </c>
      <c r="J63" s="34">
        <v>415487.77</v>
      </c>
      <c r="K63" s="30">
        <v>405347.81999999989</v>
      </c>
      <c r="L63" s="30">
        <v>418452.19</v>
      </c>
      <c r="M63" s="34">
        <v>410464.78000000009</v>
      </c>
      <c r="N63" s="30"/>
      <c r="O63" s="30">
        <v>4681386.2</v>
      </c>
      <c r="P63" s="30">
        <v>50814076.962000012</v>
      </c>
    </row>
    <row r="64" spans="1:16" ht="15.75" x14ac:dyDescent="0.25">
      <c r="A64" s="35" t="s">
        <v>94</v>
      </c>
      <c r="B64" s="30">
        <v>556360.63</v>
      </c>
      <c r="C64" s="30">
        <v>566472.95999999996</v>
      </c>
      <c r="D64" s="30">
        <v>498641.75999999995</v>
      </c>
      <c r="E64" s="30">
        <v>503378.89</v>
      </c>
      <c r="F64" s="30">
        <v>409645.73999999993</v>
      </c>
      <c r="G64" s="30">
        <v>449728.42</v>
      </c>
      <c r="H64" s="30">
        <v>397994.11000000004</v>
      </c>
      <c r="I64" s="34">
        <v>407319.57</v>
      </c>
      <c r="J64" s="34">
        <v>519359.7300000001</v>
      </c>
      <c r="K64" s="30">
        <v>506684.81000000006</v>
      </c>
      <c r="L64" s="30">
        <v>523065.22</v>
      </c>
      <c r="M64" s="34">
        <v>513080.98</v>
      </c>
      <c r="N64" s="30"/>
      <c r="O64" s="30">
        <v>5851732.8199999984</v>
      </c>
      <c r="P64" s="30">
        <v>63517596.737499997</v>
      </c>
    </row>
    <row r="65" spans="1:16" ht="15.75" x14ac:dyDescent="0.25">
      <c r="A65" s="35" t="s">
        <v>95</v>
      </c>
      <c r="B65" s="30">
        <v>1158376.8</v>
      </c>
      <c r="C65" s="30">
        <v>1167687.99</v>
      </c>
      <c r="D65" s="30">
        <v>1045945.77</v>
      </c>
      <c r="E65" s="30">
        <v>1061806.5299999998</v>
      </c>
      <c r="F65" s="30">
        <v>848758.9800000001</v>
      </c>
      <c r="G65" s="30">
        <v>946140.61</v>
      </c>
      <c r="H65" s="30">
        <v>826687.35</v>
      </c>
      <c r="I65" s="34">
        <v>846089.78000000014</v>
      </c>
      <c r="J65" s="34">
        <v>1076360.5999999999</v>
      </c>
      <c r="K65" s="30">
        <v>1050855.3899999999</v>
      </c>
      <c r="L65" s="30">
        <v>1088071.7600000002</v>
      </c>
      <c r="M65" s="34">
        <v>1068093.4099999999</v>
      </c>
      <c r="N65" s="30"/>
      <c r="O65" s="30">
        <v>12184874.970000001</v>
      </c>
      <c r="P65" s="30">
        <v>145697677.236</v>
      </c>
    </row>
    <row r="66" spans="1:16" ht="13.5" x14ac:dyDescent="0.25">
      <c r="A66" s="35" t="s">
        <v>89</v>
      </c>
      <c r="B66" s="54">
        <v>208.70305630579941</v>
      </c>
      <c r="C66" s="54">
        <v>212.78378033205627</v>
      </c>
      <c r="D66" s="54">
        <v>193.34317927143715</v>
      </c>
      <c r="E66" s="54">
        <v>189.02344135483756</v>
      </c>
      <c r="F66" s="54">
        <v>158.93142269641126</v>
      </c>
      <c r="G66" s="54">
        <v>168.8043003528264</v>
      </c>
      <c r="H66" s="54">
        <v>149.28510708927229</v>
      </c>
      <c r="I66" s="34">
        <v>169.49402596591975</v>
      </c>
      <c r="J66" s="34">
        <v>196.11431662418573</v>
      </c>
      <c r="K66" s="54">
        <v>205.28513835993846</v>
      </c>
      <c r="L66" s="54">
        <v>198.11575941216583</v>
      </c>
      <c r="M66" s="34">
        <v>198.86859399224804</v>
      </c>
      <c r="N66" s="30"/>
      <c r="O66" s="30"/>
      <c r="P66" s="30"/>
    </row>
    <row r="67" spans="1:16" ht="15.75" x14ac:dyDescent="0.25">
      <c r="A67" s="35" t="s">
        <v>96</v>
      </c>
      <c r="B67" s="55">
        <v>1719.8709677419354</v>
      </c>
      <c r="C67" s="55">
        <v>1717.5483870967741</v>
      </c>
      <c r="D67" s="55">
        <v>1719.3666666666666</v>
      </c>
      <c r="E67" s="55">
        <v>1718.0967741935483</v>
      </c>
      <c r="F67" s="55">
        <v>1718.3333333333333</v>
      </c>
      <c r="G67" s="55">
        <v>1718.8387096774193</v>
      </c>
      <c r="H67" s="55">
        <v>1720</v>
      </c>
      <c r="I67" s="42">
        <v>1716.5357142857142</v>
      </c>
      <c r="J67" s="42">
        <v>1708.5483870967741</v>
      </c>
      <c r="K67" s="55">
        <v>1645.4666666666667</v>
      </c>
      <c r="L67" s="55">
        <v>1703.3548387096773</v>
      </c>
      <c r="M67" s="42">
        <v>1720</v>
      </c>
      <c r="N67" s="30"/>
      <c r="O67" s="30"/>
      <c r="P67" s="30"/>
    </row>
    <row r="68" spans="1:16" ht="15.75" x14ac:dyDescent="0.25">
      <c r="A68" s="35" t="s">
        <v>97</v>
      </c>
      <c r="B68" s="56">
        <v>-0.10076441430694982</v>
      </c>
      <c r="C68" s="56">
        <v>-3.9399975281132038E-2</v>
      </c>
      <c r="D68" s="56">
        <v>-8.5539269951834251E-2</v>
      </c>
      <c r="E68" s="56">
        <v>-1.476691213583281E-2</v>
      </c>
      <c r="F68" s="56">
        <v>-0.19053036076275087</v>
      </c>
      <c r="G68" s="56">
        <v>8.2700858932584609E-2</v>
      </c>
      <c r="H68" s="72">
        <v>2.2635690450714119E-3</v>
      </c>
      <c r="I68" s="56">
        <v>-0.11715760953211463</v>
      </c>
      <c r="J68" s="56">
        <v>-5.7774000607165754E-2</v>
      </c>
      <c r="K68" s="56">
        <v>-4.6619672084270758E-2</v>
      </c>
      <c r="L68" s="56">
        <v>-5.776041600695736E-2</v>
      </c>
      <c r="M68" s="56">
        <v>4.3802133204009053E-2</v>
      </c>
      <c r="N68" s="30"/>
      <c r="O68" s="57">
        <v>-5.217870027656224E-2</v>
      </c>
      <c r="P68" s="30"/>
    </row>
    <row r="69" spans="1:16" ht="13.5" x14ac:dyDescent="0.25">
      <c r="A69" s="35"/>
      <c r="B69" s="35"/>
      <c r="C69" s="35"/>
      <c r="D69" s="30"/>
      <c r="E69" s="30"/>
      <c r="F69" s="42"/>
      <c r="G69" s="42"/>
      <c r="H69" s="42"/>
      <c r="I69" s="42"/>
      <c r="J69" s="42"/>
      <c r="K69" s="42"/>
      <c r="L69" s="42"/>
      <c r="M69" s="43"/>
      <c r="N69" s="30"/>
      <c r="O69" s="57"/>
      <c r="P69" s="13"/>
    </row>
    <row r="70" spans="1:16" ht="13.5" x14ac:dyDescent="0.25">
      <c r="A70" s="35"/>
      <c r="B70" s="35"/>
      <c r="C70" s="35"/>
      <c r="D70" s="30"/>
      <c r="E70" s="30"/>
      <c r="F70" s="42"/>
      <c r="G70" s="42"/>
      <c r="H70" s="42"/>
      <c r="I70" s="42"/>
      <c r="J70" s="42"/>
      <c r="K70" s="42"/>
      <c r="L70" s="42"/>
      <c r="M70" s="43"/>
      <c r="N70" s="30"/>
      <c r="O70" s="30"/>
      <c r="P70" s="30"/>
    </row>
    <row r="71" spans="1:16" ht="15" x14ac:dyDescent="0.3">
      <c r="A71" s="44" t="s">
        <v>74</v>
      </c>
      <c r="B71" s="44"/>
      <c r="C71" s="44"/>
      <c r="D71" s="30"/>
      <c r="E71" s="30"/>
      <c r="F71" s="30"/>
      <c r="G71" s="30"/>
      <c r="H71" s="42"/>
      <c r="I71" s="42"/>
      <c r="J71" s="42"/>
      <c r="K71" s="42"/>
      <c r="L71" s="42"/>
      <c r="M71" s="43"/>
      <c r="N71" s="30"/>
      <c r="O71" s="30"/>
      <c r="P71" s="13"/>
    </row>
    <row r="72" spans="1:16" ht="13.5" x14ac:dyDescent="0.25">
      <c r="A72" s="35" t="s">
        <v>1</v>
      </c>
      <c r="B72" s="30">
        <v>239225880.34</v>
      </c>
      <c r="C72" s="30">
        <v>260357431.29999995</v>
      </c>
      <c r="D72" s="30">
        <v>222108081.62</v>
      </c>
      <c r="E72" s="30">
        <v>242971185.22000003</v>
      </c>
      <c r="F72" s="30">
        <v>223215628.59000003</v>
      </c>
      <c r="G72" s="30">
        <v>221170155.20000005</v>
      </c>
      <c r="H72" s="30">
        <v>214002606.41999999</v>
      </c>
      <c r="I72" s="30">
        <v>201406118.55999994</v>
      </c>
      <c r="J72" s="30">
        <v>235445622.06999996</v>
      </c>
      <c r="K72" s="30">
        <v>229504694.57999998</v>
      </c>
      <c r="L72" s="30">
        <v>252510328.04999998</v>
      </c>
      <c r="M72" s="30">
        <v>235994335.43000001</v>
      </c>
      <c r="N72" s="30"/>
      <c r="O72" s="30">
        <v>2777912067.3800001</v>
      </c>
      <c r="P72" s="30">
        <v>24453722875.860001</v>
      </c>
    </row>
    <row r="73" spans="1:16" ht="13.5" x14ac:dyDescent="0.25">
      <c r="A73" s="35" t="s">
        <v>2</v>
      </c>
      <c r="B73" s="30">
        <v>220022387.61000001</v>
      </c>
      <c r="C73" s="30">
        <v>240208959.98000005</v>
      </c>
      <c r="D73" s="30">
        <v>205555911.39000002</v>
      </c>
      <c r="E73" s="30">
        <v>225168208.66999993</v>
      </c>
      <c r="F73" s="30">
        <v>206937665.97999996</v>
      </c>
      <c r="G73" s="30">
        <v>204073741.02999997</v>
      </c>
      <c r="H73" s="30">
        <v>198103451.99000001</v>
      </c>
      <c r="I73" s="30">
        <v>185325149.06000003</v>
      </c>
      <c r="J73" s="30">
        <v>216645913.52999997</v>
      </c>
      <c r="K73" s="30">
        <v>211315791.25</v>
      </c>
      <c r="L73" s="30">
        <v>232905138.51000002</v>
      </c>
      <c r="M73" s="30">
        <v>217825841.00999999</v>
      </c>
      <c r="N73" s="30"/>
      <c r="O73" s="30">
        <v>2564088160.0100002</v>
      </c>
      <c r="P73" s="30">
        <v>22506238671.289997</v>
      </c>
    </row>
    <row r="74" spans="1:16" ht="15.75" x14ac:dyDescent="0.25">
      <c r="A74" s="35" t="s">
        <v>90</v>
      </c>
      <c r="B74" s="30">
        <v>0</v>
      </c>
      <c r="C74" s="30">
        <v>0</v>
      </c>
      <c r="D74" s="30">
        <v>0</v>
      </c>
      <c r="E74" s="30">
        <v>0</v>
      </c>
      <c r="F74" s="30">
        <v>0</v>
      </c>
      <c r="G74" s="30">
        <v>0</v>
      </c>
      <c r="H74" s="30">
        <v>0</v>
      </c>
      <c r="I74" s="30">
        <v>0</v>
      </c>
      <c r="J74" s="30">
        <v>0</v>
      </c>
      <c r="K74" s="30">
        <v>0</v>
      </c>
      <c r="L74" s="30">
        <v>0</v>
      </c>
      <c r="M74" s="30">
        <v>0</v>
      </c>
      <c r="N74" s="30"/>
      <c r="O74" s="30">
        <v>0</v>
      </c>
      <c r="P74" s="30">
        <v>0</v>
      </c>
    </row>
    <row r="75" spans="1:16" ht="15.75" x14ac:dyDescent="0.25">
      <c r="A75" s="35" t="s">
        <v>91</v>
      </c>
      <c r="B75" s="30">
        <v>5116304.2799999984</v>
      </c>
      <c r="C75" s="30">
        <v>6412087.8699999992</v>
      </c>
      <c r="D75" s="30">
        <v>5796976.4099999992</v>
      </c>
      <c r="E75" s="30">
        <v>6236276.4400000004</v>
      </c>
      <c r="F75" s="30">
        <v>5601033.6199999982</v>
      </c>
      <c r="G75" s="30">
        <v>4952223.72</v>
      </c>
      <c r="H75" s="30">
        <v>5677016.1400000006</v>
      </c>
      <c r="I75" s="30">
        <v>3925643.89</v>
      </c>
      <c r="J75" s="30">
        <v>4438353.0100000007</v>
      </c>
      <c r="K75" s="30">
        <v>4826559.43</v>
      </c>
      <c r="L75" s="30">
        <v>5343973.3099999996</v>
      </c>
      <c r="M75" s="30">
        <v>5034506.6900000004</v>
      </c>
      <c r="N75" s="30"/>
      <c r="O75" s="30">
        <v>63360954.809999995</v>
      </c>
      <c r="P75" s="30">
        <v>421488885.62000006</v>
      </c>
    </row>
    <row r="76" spans="1:16" ht="15.75" x14ac:dyDescent="0.25">
      <c r="A76" s="35" t="s">
        <v>92</v>
      </c>
      <c r="B76" s="30">
        <v>0</v>
      </c>
      <c r="C76" s="30">
        <v>0</v>
      </c>
      <c r="D76" s="30">
        <v>0</v>
      </c>
      <c r="E76" s="30">
        <v>0</v>
      </c>
      <c r="F76" s="30">
        <v>0</v>
      </c>
      <c r="G76" s="30">
        <v>0</v>
      </c>
      <c r="H76" s="30">
        <v>0</v>
      </c>
      <c r="I76" s="30">
        <v>0</v>
      </c>
      <c r="J76" s="30">
        <v>0</v>
      </c>
      <c r="K76" s="30">
        <v>176811.88</v>
      </c>
      <c r="L76" s="30">
        <v>0</v>
      </c>
      <c r="M76" s="30">
        <v>0</v>
      </c>
      <c r="N76" s="30"/>
      <c r="O76" s="30">
        <v>176811.88</v>
      </c>
      <c r="P76" s="30">
        <v>231837.18000000002</v>
      </c>
    </row>
    <row r="77" spans="1:16" ht="13.5" x14ac:dyDescent="0.25">
      <c r="A77" s="35" t="s">
        <v>31</v>
      </c>
      <c r="B77" s="30">
        <v>19203492.73</v>
      </c>
      <c r="C77" s="30">
        <v>20148471.32</v>
      </c>
      <c r="D77" s="30">
        <v>16552170.229999997</v>
      </c>
      <c r="E77" s="30">
        <v>17802976.550000004</v>
      </c>
      <c r="F77" s="30">
        <v>16277962.609999996</v>
      </c>
      <c r="G77" s="30">
        <v>17096414.169999994</v>
      </c>
      <c r="H77" s="30">
        <v>15899154.430000003</v>
      </c>
      <c r="I77" s="30">
        <v>16080969.500000004</v>
      </c>
      <c r="J77" s="30">
        <v>18799708.539999992</v>
      </c>
      <c r="K77" s="30">
        <v>18365715.209999997</v>
      </c>
      <c r="L77" s="30">
        <v>19605189.539999999</v>
      </c>
      <c r="M77" s="30">
        <v>18168494.419999998</v>
      </c>
      <c r="N77" s="30"/>
      <c r="O77" s="30">
        <v>214000719.24999997</v>
      </c>
      <c r="P77" s="30">
        <v>1947716041.75</v>
      </c>
    </row>
    <row r="78" spans="1:16" ht="13.5" x14ac:dyDescent="0.25">
      <c r="A78" s="35" t="s">
        <v>85</v>
      </c>
      <c r="B78" s="30">
        <v>6529187.5199999996</v>
      </c>
      <c r="C78" s="30">
        <v>6850480.2599999998</v>
      </c>
      <c r="D78" s="30">
        <v>5627737.8699999992</v>
      </c>
      <c r="E78" s="30">
        <v>6053012.0300000003</v>
      </c>
      <c r="F78" s="30">
        <v>5534507.290000001</v>
      </c>
      <c r="G78" s="30">
        <v>5812780.8100000005</v>
      </c>
      <c r="H78" s="30">
        <v>5405712.5200000005</v>
      </c>
      <c r="I78" s="30">
        <v>5467529.6600000011</v>
      </c>
      <c r="J78" s="30">
        <v>6391900.8999999994</v>
      </c>
      <c r="K78" s="30">
        <v>6244343.1899999995</v>
      </c>
      <c r="L78" s="30">
        <v>6665764.4300000006</v>
      </c>
      <c r="M78" s="30">
        <v>6177288.0899999989</v>
      </c>
      <c r="N78" s="30"/>
      <c r="O78" s="30">
        <v>72760244.570000008</v>
      </c>
      <c r="P78" s="30">
        <v>662223454.21799994</v>
      </c>
    </row>
    <row r="79" spans="1:16" ht="15.75" x14ac:dyDescent="0.25">
      <c r="A79" s="35" t="s">
        <v>93</v>
      </c>
      <c r="B79" s="30">
        <v>768139.72999999986</v>
      </c>
      <c r="C79" s="30">
        <v>805938.8600000001</v>
      </c>
      <c r="D79" s="30">
        <v>662086.82000000018</v>
      </c>
      <c r="E79" s="30">
        <v>712119.03000000014</v>
      </c>
      <c r="F79" s="30">
        <v>651118.5</v>
      </c>
      <c r="G79" s="30">
        <v>683856.56999999983</v>
      </c>
      <c r="H79" s="30">
        <v>635966.18999999994</v>
      </c>
      <c r="I79" s="30">
        <v>643238.78999999992</v>
      </c>
      <c r="J79" s="30">
        <v>751988.33000000019</v>
      </c>
      <c r="K79" s="30">
        <v>734628.62000000011</v>
      </c>
      <c r="L79" s="30">
        <v>784207.5700000003</v>
      </c>
      <c r="M79" s="30">
        <v>726739.78999999992</v>
      </c>
      <c r="N79" s="30"/>
      <c r="O79" s="30">
        <v>8560028.7999999989</v>
      </c>
      <c r="P79" s="30">
        <v>77908641.417999983</v>
      </c>
    </row>
    <row r="80" spans="1:16" ht="15.75" x14ac:dyDescent="0.25">
      <c r="A80" s="35" t="s">
        <v>94</v>
      </c>
      <c r="B80" s="30">
        <v>960174.6100000001</v>
      </c>
      <c r="C80" s="30">
        <v>1007423.5700000001</v>
      </c>
      <c r="D80" s="30">
        <v>827608.53</v>
      </c>
      <c r="E80" s="30">
        <v>890148.84000000008</v>
      </c>
      <c r="F80" s="30">
        <v>813898.11</v>
      </c>
      <c r="G80" s="30">
        <v>854820.70000000019</v>
      </c>
      <c r="H80" s="30">
        <v>794957.72</v>
      </c>
      <c r="I80" s="30">
        <v>804048.5</v>
      </c>
      <c r="J80" s="30">
        <v>939985.44999999984</v>
      </c>
      <c r="K80" s="30">
        <v>918285.75999999989</v>
      </c>
      <c r="L80" s="30">
        <v>980259.4800000001</v>
      </c>
      <c r="M80" s="30">
        <v>908424.7300000001</v>
      </c>
      <c r="N80" s="30"/>
      <c r="O80" s="30">
        <v>10700036.000000002</v>
      </c>
      <c r="P80" s="30">
        <v>97385802.584999993</v>
      </c>
    </row>
    <row r="81" spans="1:16" ht="15.75" x14ac:dyDescent="0.25">
      <c r="A81" s="35" t="s">
        <v>95</v>
      </c>
      <c r="B81" s="30">
        <v>2000581.77</v>
      </c>
      <c r="C81" s="30">
        <v>2082184.9400000004</v>
      </c>
      <c r="D81" s="30">
        <v>1738288.6100000006</v>
      </c>
      <c r="E81" s="30">
        <v>1878922.6100000003</v>
      </c>
      <c r="F81" s="30">
        <v>1689502.3699999999</v>
      </c>
      <c r="G81" s="30">
        <v>1797541.1500000004</v>
      </c>
      <c r="H81" s="30">
        <v>1650193.49</v>
      </c>
      <c r="I81" s="30">
        <v>1671304.5600000003</v>
      </c>
      <c r="J81" s="30">
        <v>1944653.73</v>
      </c>
      <c r="K81" s="30">
        <v>1906085.8999999997</v>
      </c>
      <c r="L81" s="30">
        <v>2042504.1200000003</v>
      </c>
      <c r="M81" s="30">
        <v>1905075.3900000001</v>
      </c>
      <c r="N81" s="30"/>
      <c r="O81" s="30">
        <v>22306838.640000004</v>
      </c>
      <c r="P81" s="30">
        <v>222052980.574</v>
      </c>
    </row>
    <row r="82" spans="1:16" ht="13.5" x14ac:dyDescent="0.25">
      <c r="A82" s="35" t="s">
        <v>89</v>
      </c>
      <c r="B82" s="54">
        <v>191.13087824589692</v>
      </c>
      <c r="C82" s="54">
        <v>200.43443675142254</v>
      </c>
      <c r="D82" s="54">
        <v>170.11655032425818</v>
      </c>
      <c r="E82" s="54">
        <v>176.94509208551585</v>
      </c>
      <c r="F82" s="54">
        <v>167.23476010931202</v>
      </c>
      <c r="G82" s="54">
        <v>172.10346664921775</v>
      </c>
      <c r="H82" s="54">
        <v>161.11340788180337</v>
      </c>
      <c r="I82" s="30">
        <v>180.51872993421793</v>
      </c>
      <c r="J82" s="30">
        <v>190.58523286226955</v>
      </c>
      <c r="K82" s="54">
        <v>192.3917369578881</v>
      </c>
      <c r="L82" s="54">
        <v>198.75093307110561</v>
      </c>
      <c r="M82" s="30">
        <v>190.32573245338361</v>
      </c>
      <c r="N82" s="30"/>
      <c r="O82" s="30"/>
      <c r="P82" s="30"/>
    </row>
    <row r="83" spans="1:16" ht="15.75" x14ac:dyDescent="0.25">
      <c r="A83" s="35" t="s">
        <v>96</v>
      </c>
      <c r="B83" s="55">
        <v>3241.0645161290322</v>
      </c>
      <c r="C83" s="55">
        <v>3242.7096774193546</v>
      </c>
      <c r="D83" s="55">
        <v>3243.3</v>
      </c>
      <c r="E83" s="55">
        <v>3245.5806451612902</v>
      </c>
      <c r="F83" s="55">
        <v>3244.5333333333333</v>
      </c>
      <c r="G83" s="55">
        <v>3204.4516129032259</v>
      </c>
      <c r="H83" s="55">
        <v>3183.3225806451615</v>
      </c>
      <c r="I83" s="42">
        <v>3181.5</v>
      </c>
      <c r="J83" s="42">
        <v>3182</v>
      </c>
      <c r="K83" s="55">
        <v>3182</v>
      </c>
      <c r="L83" s="55">
        <v>3182</v>
      </c>
      <c r="M83" s="42">
        <v>3182</v>
      </c>
      <c r="N83" s="30"/>
      <c r="O83" s="30"/>
      <c r="P83" s="30"/>
    </row>
    <row r="84" spans="1:16" ht="15.75" x14ac:dyDescent="0.25">
      <c r="A84" s="35" t="s">
        <v>97</v>
      </c>
      <c r="B84" s="56">
        <v>-1.281745278168922E-2</v>
      </c>
      <c r="C84" s="56">
        <v>2.6763242052931124E-2</v>
      </c>
      <c r="D84" s="56">
        <v>-0.12461200228871416</v>
      </c>
      <c r="E84" s="56">
        <v>8.1197724698032214E-3</v>
      </c>
      <c r="F84" s="56">
        <v>-9.6052347132404847E-2</v>
      </c>
      <c r="G84" s="56">
        <v>6.4288820459614815E-3</v>
      </c>
      <c r="H84" s="57">
        <v>1.2374545406044213E-2</v>
      </c>
      <c r="I84" s="56">
        <v>-5.4967538061610144E-2</v>
      </c>
      <c r="J84" s="56">
        <v>-5.38321666671574E-2</v>
      </c>
      <c r="K84" s="56">
        <v>-9.0664225976216928E-3</v>
      </c>
      <c r="L84" s="56">
        <v>-6.4883102340880905E-2</v>
      </c>
      <c r="M84" s="56">
        <v>2.7659559303043757E-3</v>
      </c>
      <c r="N84" s="30"/>
      <c r="O84" s="57">
        <v>-3.10001020998254E-2</v>
      </c>
      <c r="P84" s="30"/>
    </row>
    <row r="85" spans="1:16" ht="13.5" x14ac:dyDescent="0.25">
      <c r="A85" s="35"/>
      <c r="B85" s="30"/>
      <c r="C85" s="30"/>
      <c r="D85" s="55"/>
      <c r="E85" s="30"/>
      <c r="F85" s="30"/>
      <c r="G85" s="30"/>
      <c r="H85" s="42"/>
      <c r="I85" s="42"/>
      <c r="J85" s="42"/>
      <c r="K85" s="42"/>
      <c r="L85" s="42"/>
      <c r="M85" s="34"/>
      <c r="N85" s="30"/>
      <c r="O85" s="30"/>
      <c r="P85" s="30"/>
    </row>
    <row r="86" spans="1:16" ht="13.5" x14ac:dyDescent="0.25">
      <c r="A86" s="35"/>
      <c r="B86" s="30"/>
      <c r="C86" s="30"/>
      <c r="D86" s="30"/>
      <c r="E86" s="30"/>
      <c r="F86" s="30"/>
      <c r="G86" s="30"/>
      <c r="H86" s="42"/>
      <c r="I86" s="42"/>
      <c r="J86" s="42"/>
      <c r="K86" s="42"/>
      <c r="L86" s="42"/>
      <c r="M86" s="34"/>
      <c r="N86" s="30"/>
      <c r="O86" s="30"/>
      <c r="P86" s="30"/>
    </row>
    <row r="87" spans="1:16" ht="15" x14ac:dyDescent="0.3">
      <c r="A87" s="44" t="s">
        <v>87</v>
      </c>
      <c r="B87" s="30"/>
      <c r="C87" s="30"/>
      <c r="D87" s="30"/>
      <c r="E87" s="30"/>
      <c r="F87" s="30"/>
      <c r="G87" s="30"/>
      <c r="H87" s="42"/>
      <c r="I87" s="42"/>
      <c r="J87" s="42"/>
      <c r="K87" s="42"/>
      <c r="L87" s="42"/>
      <c r="M87" s="34"/>
      <c r="N87" s="30"/>
      <c r="O87" s="30"/>
      <c r="P87" s="30"/>
    </row>
    <row r="88" spans="1:16" ht="13.5" x14ac:dyDescent="0.25">
      <c r="A88" s="35" t="s">
        <v>1</v>
      </c>
      <c r="B88" s="30">
        <v>167994118.47999999</v>
      </c>
      <c r="C88" s="30">
        <v>180703399.97999999</v>
      </c>
      <c r="D88" s="30">
        <v>152159638.19000003</v>
      </c>
      <c r="E88" s="30">
        <v>154473782.27000001</v>
      </c>
      <c r="F88" s="30">
        <v>143202096.84999999</v>
      </c>
      <c r="G88" s="30">
        <v>135545723.61000001</v>
      </c>
      <c r="H88" s="30">
        <v>132240511.13</v>
      </c>
      <c r="I88" s="30">
        <v>123552061.05</v>
      </c>
      <c r="J88" s="30">
        <v>147474408.77000001</v>
      </c>
      <c r="K88" s="30">
        <v>152156611.77999997</v>
      </c>
      <c r="L88" s="30">
        <v>161377202.30000001</v>
      </c>
      <c r="M88" s="30">
        <v>146467393.11999997</v>
      </c>
      <c r="N88" s="30"/>
      <c r="O88" s="30">
        <v>1797346947.5299997</v>
      </c>
      <c r="P88" s="30">
        <v>15533677848.422998</v>
      </c>
    </row>
    <row r="89" spans="1:16" ht="13.5" x14ac:dyDescent="0.25">
      <c r="A89" s="35" t="s">
        <v>2</v>
      </c>
      <c r="B89" s="30">
        <v>151041124.03999996</v>
      </c>
      <c r="C89" s="30">
        <v>162359392.27000001</v>
      </c>
      <c r="D89" s="30">
        <v>137120968.93000001</v>
      </c>
      <c r="E89" s="30">
        <v>139524423.30000001</v>
      </c>
      <c r="F89" s="30">
        <v>128739836.06</v>
      </c>
      <c r="G89" s="30">
        <v>122382154.52</v>
      </c>
      <c r="H89" s="30">
        <v>119470640.55</v>
      </c>
      <c r="I89" s="30">
        <v>111458629.70000002</v>
      </c>
      <c r="J89" s="30">
        <v>132846702.21999998</v>
      </c>
      <c r="K89" s="30">
        <v>137321302.69999999</v>
      </c>
      <c r="L89" s="30">
        <v>145385253.82000002</v>
      </c>
      <c r="M89" s="30">
        <v>132163372.66000001</v>
      </c>
      <c r="N89" s="30"/>
      <c r="O89" s="30">
        <v>1619813800.77</v>
      </c>
      <c r="P89" s="30">
        <v>14115811343.800003</v>
      </c>
    </row>
    <row r="90" spans="1:16" ht="15.75" x14ac:dyDescent="0.25">
      <c r="A90" s="35" t="s">
        <v>90</v>
      </c>
      <c r="B90" s="30">
        <v>3749224.0000000005</v>
      </c>
      <c r="C90" s="30">
        <v>3883166.4000000004</v>
      </c>
      <c r="D90" s="30">
        <v>3678474.4</v>
      </c>
      <c r="E90" s="30">
        <v>3821414.2</v>
      </c>
      <c r="F90" s="30">
        <v>3398196.8000000003</v>
      </c>
      <c r="G90" s="30">
        <v>2900671.4600000004</v>
      </c>
      <c r="H90" s="30">
        <v>2779530.98</v>
      </c>
      <c r="I90" s="30">
        <v>2567497</v>
      </c>
      <c r="J90" s="30">
        <v>2722577.75</v>
      </c>
      <c r="K90" s="30">
        <v>3012913.9999999995</v>
      </c>
      <c r="L90" s="30">
        <v>3153317</v>
      </c>
      <c r="M90" s="30">
        <v>2787765.65</v>
      </c>
      <c r="N90" s="30"/>
      <c r="O90" s="30">
        <v>38454749.640000001</v>
      </c>
      <c r="P90" s="30">
        <v>260574405.24000001</v>
      </c>
    </row>
    <row r="91" spans="1:16" ht="15.75" x14ac:dyDescent="0.25">
      <c r="A91" s="35" t="s">
        <v>91</v>
      </c>
      <c r="B91" s="30">
        <v>0</v>
      </c>
      <c r="C91" s="30">
        <v>0</v>
      </c>
      <c r="D91" s="30">
        <v>0</v>
      </c>
      <c r="E91" s="30">
        <v>0</v>
      </c>
      <c r="F91" s="30">
        <v>0</v>
      </c>
      <c r="G91" s="30">
        <v>0</v>
      </c>
      <c r="H91" s="30">
        <v>0</v>
      </c>
      <c r="I91" s="30">
        <v>0</v>
      </c>
      <c r="J91" s="30">
        <v>0</v>
      </c>
      <c r="K91" s="30">
        <v>0</v>
      </c>
      <c r="L91" s="30">
        <v>0</v>
      </c>
      <c r="M91" s="30">
        <v>0</v>
      </c>
      <c r="N91" s="30"/>
      <c r="O91" s="30">
        <v>0</v>
      </c>
      <c r="P91" s="30">
        <v>0</v>
      </c>
    </row>
    <row r="92" spans="1:16" ht="15.75" x14ac:dyDescent="0.25">
      <c r="A92" s="35" t="s">
        <v>92</v>
      </c>
      <c r="B92" s="30">
        <v>0</v>
      </c>
      <c r="C92" s="30">
        <v>0</v>
      </c>
      <c r="D92" s="30">
        <v>0</v>
      </c>
      <c r="E92" s="30">
        <v>0</v>
      </c>
      <c r="F92" s="30">
        <v>0</v>
      </c>
      <c r="G92" s="30">
        <v>0</v>
      </c>
      <c r="H92" s="30">
        <v>0</v>
      </c>
      <c r="I92" s="30">
        <v>0</v>
      </c>
      <c r="J92" s="30">
        <v>0</v>
      </c>
      <c r="K92" s="30">
        <v>110225.15</v>
      </c>
      <c r="L92" s="30">
        <v>0</v>
      </c>
      <c r="M92" s="30">
        <v>0</v>
      </c>
      <c r="N92" s="30"/>
      <c r="O92" s="30">
        <v>110225.15</v>
      </c>
      <c r="P92" s="30">
        <v>110229.65</v>
      </c>
    </row>
    <row r="93" spans="1:16" ht="13.5" x14ac:dyDescent="0.25">
      <c r="A93" s="35" t="s">
        <v>31</v>
      </c>
      <c r="B93" s="30">
        <v>13203770.440000001</v>
      </c>
      <c r="C93" s="30">
        <v>14460841.310000001</v>
      </c>
      <c r="D93" s="30">
        <v>11360194.859999999</v>
      </c>
      <c r="E93" s="30">
        <v>11127944.770000003</v>
      </c>
      <c r="F93" s="30">
        <v>11064063.989999998</v>
      </c>
      <c r="G93" s="30">
        <v>10262897.630000001</v>
      </c>
      <c r="H93" s="30">
        <v>9990339.6000000015</v>
      </c>
      <c r="I93" s="30">
        <v>9525934.3499999978</v>
      </c>
      <c r="J93" s="30">
        <v>11905128.800000004</v>
      </c>
      <c r="K93" s="30">
        <v>11932620.23</v>
      </c>
      <c r="L93" s="30">
        <v>12838631.48</v>
      </c>
      <c r="M93" s="30">
        <v>11516254.810000001</v>
      </c>
      <c r="N93" s="30"/>
      <c r="O93" s="30">
        <v>139188622.27000001</v>
      </c>
      <c r="P93" s="30">
        <v>1157402329.033</v>
      </c>
    </row>
    <row r="94" spans="1:16" ht="13.5" x14ac:dyDescent="0.25">
      <c r="A94" s="35" t="s">
        <v>85</v>
      </c>
      <c r="B94" s="30">
        <v>4489281.9600000009</v>
      </c>
      <c r="C94" s="30">
        <v>4916686.0499999989</v>
      </c>
      <c r="D94" s="30">
        <v>3862466.2599999988</v>
      </c>
      <c r="E94" s="30">
        <v>3783501.22</v>
      </c>
      <c r="F94" s="30">
        <v>3761781.79</v>
      </c>
      <c r="G94" s="30">
        <v>3489385.17</v>
      </c>
      <c r="H94" s="30">
        <v>3396715.4600000004</v>
      </c>
      <c r="I94" s="30">
        <v>3238817.6900000004</v>
      </c>
      <c r="J94" s="30">
        <v>4047743.8000000003</v>
      </c>
      <c r="K94" s="30">
        <v>4057090.8899999997</v>
      </c>
      <c r="L94" s="30">
        <v>4365134.7</v>
      </c>
      <c r="M94" s="30">
        <v>3915526.6400000011</v>
      </c>
      <c r="N94" s="30"/>
      <c r="O94" s="30">
        <v>47324131.630000003</v>
      </c>
      <c r="P94" s="30">
        <v>393516792.36000001</v>
      </c>
    </row>
    <row r="95" spans="1:16" ht="15.75" x14ac:dyDescent="0.25">
      <c r="A95" s="35" t="s">
        <v>93</v>
      </c>
      <c r="B95" s="30">
        <v>528150.81999999995</v>
      </c>
      <c r="C95" s="30">
        <v>578433.65</v>
      </c>
      <c r="D95" s="30">
        <v>454407.77999999991</v>
      </c>
      <c r="E95" s="30">
        <v>445117.79</v>
      </c>
      <c r="F95" s="30">
        <v>442562.56999999995</v>
      </c>
      <c r="G95" s="30">
        <v>410515.93</v>
      </c>
      <c r="H95" s="30">
        <v>399613.58</v>
      </c>
      <c r="I95" s="30">
        <v>381037.38999999996</v>
      </c>
      <c r="J95" s="30">
        <v>476205.15</v>
      </c>
      <c r="K95" s="30">
        <v>477304.80000000005</v>
      </c>
      <c r="L95" s="30">
        <v>513545.27</v>
      </c>
      <c r="M95" s="30">
        <v>460650.17000000004</v>
      </c>
      <c r="N95" s="30"/>
      <c r="O95" s="30">
        <v>5567544.9000000004</v>
      </c>
      <c r="P95" s="30">
        <v>46296093.29999999</v>
      </c>
    </row>
    <row r="96" spans="1:16" ht="15.75" x14ac:dyDescent="0.25">
      <c r="A96" s="35" t="s">
        <v>94</v>
      </c>
      <c r="B96" s="30">
        <v>660188.53</v>
      </c>
      <c r="C96" s="30">
        <v>723042.06999999983</v>
      </c>
      <c r="D96" s="30">
        <v>568009.73999999987</v>
      </c>
      <c r="E96" s="30">
        <v>556397.23999999987</v>
      </c>
      <c r="F96" s="30">
        <v>553203.20999999985</v>
      </c>
      <c r="G96" s="30">
        <v>513144.86000000004</v>
      </c>
      <c r="H96" s="30">
        <v>499516.96999999986</v>
      </c>
      <c r="I96" s="30">
        <v>476296.73</v>
      </c>
      <c r="J96" s="30">
        <v>595256.43999999994</v>
      </c>
      <c r="K96" s="30">
        <v>596631.0199999999</v>
      </c>
      <c r="L96" s="30">
        <v>641931.6</v>
      </c>
      <c r="M96" s="30">
        <v>575812.75999999989</v>
      </c>
      <c r="N96" s="30"/>
      <c r="O96" s="30">
        <v>6959431.1699999981</v>
      </c>
      <c r="P96" s="30">
        <v>57870117.210000001</v>
      </c>
    </row>
    <row r="97" spans="1:16" ht="15.75" x14ac:dyDescent="0.25">
      <c r="A97" s="35" t="s">
        <v>95</v>
      </c>
      <c r="B97" s="30">
        <v>1372710.68</v>
      </c>
      <c r="C97" s="30">
        <v>1490300.0900000003</v>
      </c>
      <c r="D97" s="30">
        <v>1187707.56</v>
      </c>
      <c r="E97" s="30">
        <v>1168642.7300000002</v>
      </c>
      <c r="F97" s="30">
        <v>1143201.9799999997</v>
      </c>
      <c r="G97" s="30">
        <v>1073967.6499999999</v>
      </c>
      <c r="H97" s="30">
        <v>1027128.0800000001</v>
      </c>
      <c r="I97" s="30">
        <v>983238.3600000001</v>
      </c>
      <c r="J97" s="30">
        <v>1230116.1599999997</v>
      </c>
      <c r="K97" s="30">
        <v>1235041.7500000002</v>
      </c>
      <c r="L97" s="30">
        <v>1332579.4500000004</v>
      </c>
      <c r="M97" s="30">
        <v>1197191.3499999999</v>
      </c>
      <c r="N97" s="30"/>
      <c r="O97" s="30">
        <v>14441825.84</v>
      </c>
      <c r="P97" s="30">
        <v>131404025.69</v>
      </c>
    </row>
    <row r="98" spans="1:16" ht="13.5" x14ac:dyDescent="0.25">
      <c r="A98" s="35" t="s">
        <v>89</v>
      </c>
      <c r="B98" s="30">
        <v>227.89089283556848</v>
      </c>
      <c r="C98" s="30">
        <v>249.64336066705798</v>
      </c>
      <c r="D98" s="54">
        <v>202.61459049725332</v>
      </c>
      <c r="E98" s="54">
        <v>192.06311413728238</v>
      </c>
      <c r="F98" s="54">
        <v>197.32591385767788</v>
      </c>
      <c r="G98" s="54">
        <v>177.15726692099221</v>
      </c>
      <c r="H98" s="54">
        <v>172.4970578078597</v>
      </c>
      <c r="I98" s="30">
        <v>182.04973340213274</v>
      </c>
      <c r="J98" s="30">
        <v>205.53015675713013</v>
      </c>
      <c r="K98" s="54">
        <v>212.93041095645967</v>
      </c>
      <c r="L98" s="54">
        <v>221.0660424271644</v>
      </c>
      <c r="M98" s="30">
        <v>204.84266826752045</v>
      </c>
      <c r="N98" s="30"/>
      <c r="O98" s="30"/>
      <c r="P98" s="30"/>
    </row>
    <row r="99" spans="1:16" ht="15.75" x14ac:dyDescent="0.25">
      <c r="A99" s="35" t="s">
        <v>96</v>
      </c>
      <c r="B99" s="55">
        <v>1869</v>
      </c>
      <c r="C99" s="55">
        <v>1868.5806451612902</v>
      </c>
      <c r="D99" s="55">
        <v>1868.9333333333334</v>
      </c>
      <c r="E99" s="55">
        <v>1869</v>
      </c>
      <c r="F99" s="55">
        <v>1869</v>
      </c>
      <c r="G99" s="55">
        <v>1868.741935483871</v>
      </c>
      <c r="H99" s="55">
        <v>1868.258064516129</v>
      </c>
      <c r="I99" s="42">
        <v>1868.7857142857142</v>
      </c>
      <c r="J99" s="42">
        <v>1868.516129032258</v>
      </c>
      <c r="K99" s="55">
        <v>1868</v>
      </c>
      <c r="L99" s="55">
        <v>1873.4193548387098</v>
      </c>
      <c r="M99" s="42">
        <v>1874</v>
      </c>
      <c r="N99" s="30"/>
      <c r="O99" s="30"/>
      <c r="P99" s="30"/>
    </row>
    <row r="100" spans="1:16" ht="15.75" x14ac:dyDescent="0.25">
      <c r="A100" s="35" t="s">
        <v>107</v>
      </c>
      <c r="B100" s="56">
        <v>-1.8100145278936886E-2</v>
      </c>
      <c r="C100" s="56">
        <v>7.3523109244544083E-2</v>
      </c>
      <c r="D100" s="56">
        <v>-6.6404956194216047E-2</v>
      </c>
      <c r="E100" s="56">
        <v>-4.0956523788120647E-2</v>
      </c>
      <c r="F100" s="56">
        <v>-1.5081956364404125E-2</v>
      </c>
      <c r="G100" s="56">
        <v>5.0875738619778232E-2</v>
      </c>
      <c r="H100" s="57">
        <v>1.2990721273769879E-2</v>
      </c>
      <c r="I100" s="56">
        <v>2.4999038021120912E-2</v>
      </c>
      <c r="J100" s="56">
        <v>-8.5405565258217742E-2</v>
      </c>
      <c r="K100" s="56">
        <v>-1.5539631808172638E-2</v>
      </c>
      <c r="L100" s="56">
        <v>1.0209410808022179E-2</v>
      </c>
      <c r="M100" s="56">
        <v>-5.2440410245453761E-2</v>
      </c>
      <c r="N100" s="30"/>
      <c r="O100" s="56">
        <v>-1.1757898707422387E-2</v>
      </c>
      <c r="P100" s="30"/>
    </row>
    <row r="101" spans="1:16" ht="13.5" x14ac:dyDescent="0.25">
      <c r="A101" s="35"/>
      <c r="B101" s="30"/>
      <c r="C101" s="30"/>
      <c r="D101" s="30"/>
      <c r="E101" s="30"/>
      <c r="F101" s="30"/>
      <c r="G101" s="30"/>
      <c r="H101" s="30"/>
      <c r="I101" s="30"/>
      <c r="J101" s="42"/>
      <c r="K101" s="42"/>
      <c r="L101" s="42"/>
      <c r="M101" s="34"/>
      <c r="N101" s="30"/>
      <c r="O101" s="30"/>
      <c r="P101" s="30"/>
    </row>
    <row r="102" spans="1:16" ht="13.5" x14ac:dyDescent="0.25">
      <c r="A102" s="35"/>
      <c r="B102" s="30"/>
      <c r="C102" s="30"/>
      <c r="D102" s="30"/>
      <c r="E102" s="30"/>
      <c r="F102" s="30"/>
      <c r="G102" s="30"/>
      <c r="H102" s="57"/>
      <c r="I102" s="30"/>
      <c r="J102" s="42"/>
      <c r="K102" s="42"/>
      <c r="L102" s="42"/>
      <c r="M102" s="34"/>
      <c r="N102" s="30"/>
      <c r="O102" s="57"/>
      <c r="P102" s="30"/>
    </row>
    <row r="103" spans="1:16" ht="15" x14ac:dyDescent="0.3">
      <c r="A103" s="44" t="s">
        <v>88</v>
      </c>
      <c r="B103" s="30"/>
      <c r="C103" s="30"/>
      <c r="D103" s="30"/>
      <c r="E103" s="30"/>
      <c r="F103" s="30"/>
      <c r="G103" s="30"/>
      <c r="H103" s="30"/>
      <c r="I103" s="30"/>
      <c r="J103" s="42"/>
      <c r="K103" s="42"/>
      <c r="L103" s="42"/>
      <c r="M103" s="34"/>
      <c r="N103" s="30"/>
      <c r="O103" s="30"/>
      <c r="P103" s="30"/>
    </row>
    <row r="104" spans="1:16" ht="13.5" x14ac:dyDescent="0.25">
      <c r="A104" s="35" t="s">
        <v>1</v>
      </c>
      <c r="B104" s="30">
        <v>191429447.26000002</v>
      </c>
      <c r="C104" s="30">
        <v>197670703.91000003</v>
      </c>
      <c r="D104" s="30">
        <v>174520468.69</v>
      </c>
      <c r="E104" s="30">
        <v>188868364.34000003</v>
      </c>
      <c r="F104" s="30">
        <v>181662609.61000007</v>
      </c>
      <c r="G104" s="30">
        <v>182948497.41999996</v>
      </c>
      <c r="H104" s="30">
        <v>174721301.88</v>
      </c>
      <c r="I104" s="30">
        <v>184420292.28000003</v>
      </c>
      <c r="J104" s="30">
        <v>202472393.31</v>
      </c>
      <c r="K104" s="30">
        <v>200291715.81000003</v>
      </c>
      <c r="L104" s="30">
        <v>203966908.59</v>
      </c>
      <c r="M104" s="30">
        <v>185394570.81</v>
      </c>
      <c r="N104" s="30"/>
      <c r="O104" s="30">
        <v>2268367273.9099998</v>
      </c>
      <c r="P104" s="30">
        <v>19283210176.350002</v>
      </c>
    </row>
    <row r="105" spans="1:16" ht="13.5" x14ac:dyDescent="0.25">
      <c r="A105" s="35" t="s">
        <v>2</v>
      </c>
      <c r="B105" s="30">
        <v>170553498.22000006</v>
      </c>
      <c r="C105" s="30">
        <v>176076075.40000004</v>
      </c>
      <c r="D105" s="30">
        <v>155479507.46999997</v>
      </c>
      <c r="E105" s="30">
        <v>168414561.64000002</v>
      </c>
      <c r="F105" s="30">
        <v>162370625.75000003</v>
      </c>
      <c r="G105" s="30">
        <v>163238954.56999999</v>
      </c>
      <c r="H105" s="30">
        <v>155691636.12</v>
      </c>
      <c r="I105" s="30">
        <v>164430813.70999995</v>
      </c>
      <c r="J105" s="30">
        <v>180571456.08000001</v>
      </c>
      <c r="K105" s="30">
        <v>178831118.73999998</v>
      </c>
      <c r="L105" s="30">
        <v>182084003.11000001</v>
      </c>
      <c r="M105" s="30">
        <v>165487603.04999995</v>
      </c>
      <c r="N105" s="30"/>
      <c r="O105" s="30">
        <v>2023229853.8599999</v>
      </c>
      <c r="P105" s="30">
        <v>17371122566.48</v>
      </c>
    </row>
    <row r="106" spans="1:16" ht="15.75" x14ac:dyDescent="0.25">
      <c r="A106" s="35" t="s">
        <v>90</v>
      </c>
      <c r="B106" s="30">
        <v>2495721.5199999996</v>
      </c>
      <c r="C106" s="30">
        <v>2499405.7399999998</v>
      </c>
      <c r="D106" s="30">
        <v>2238700.14</v>
      </c>
      <c r="E106" s="30">
        <v>2655315.25</v>
      </c>
      <c r="F106" s="30">
        <v>2620251.6</v>
      </c>
      <c r="G106" s="30">
        <v>2445816.3500000006</v>
      </c>
      <c r="H106" s="30">
        <v>2307251.9000000004</v>
      </c>
      <c r="I106" s="30">
        <v>2388402.3099999996</v>
      </c>
      <c r="J106" s="30">
        <v>2602176.4899999998</v>
      </c>
      <c r="K106" s="30">
        <v>2608987.0999999996</v>
      </c>
      <c r="L106" s="30">
        <v>2842950.85</v>
      </c>
      <c r="M106" s="30">
        <v>2412398.0099999998</v>
      </c>
      <c r="N106" s="30"/>
      <c r="O106" s="30">
        <v>30117377.259999998</v>
      </c>
      <c r="P106" s="30">
        <v>203606229.33199996</v>
      </c>
    </row>
    <row r="107" spans="1:16" ht="15.75" x14ac:dyDescent="0.25">
      <c r="A107" s="35" t="s">
        <v>91</v>
      </c>
      <c r="B107" s="30">
        <v>0</v>
      </c>
      <c r="C107" s="30">
        <v>0</v>
      </c>
      <c r="D107" s="30">
        <v>0</v>
      </c>
      <c r="E107" s="30">
        <v>0</v>
      </c>
      <c r="F107" s="30">
        <v>0</v>
      </c>
      <c r="G107" s="30">
        <v>0</v>
      </c>
      <c r="H107" s="30">
        <v>0</v>
      </c>
      <c r="I107" s="30">
        <v>0</v>
      </c>
      <c r="J107" s="30">
        <v>0</v>
      </c>
      <c r="K107" s="30">
        <v>0</v>
      </c>
      <c r="L107" s="30">
        <v>0</v>
      </c>
      <c r="M107" s="30">
        <v>0</v>
      </c>
      <c r="N107" s="30"/>
      <c r="O107" s="30">
        <v>0</v>
      </c>
      <c r="P107" s="30">
        <v>0</v>
      </c>
    </row>
    <row r="108" spans="1:16" ht="15.75" x14ac:dyDescent="0.25">
      <c r="A108" s="35" t="s">
        <v>92</v>
      </c>
      <c r="B108" s="30">
        <v>0</v>
      </c>
      <c r="C108" s="30">
        <v>0</v>
      </c>
      <c r="D108" s="30">
        <v>0</v>
      </c>
      <c r="E108" s="30">
        <v>0</v>
      </c>
      <c r="F108" s="30">
        <v>0</v>
      </c>
      <c r="G108" s="30">
        <v>0</v>
      </c>
      <c r="H108" s="30">
        <v>0</v>
      </c>
      <c r="I108" s="30">
        <v>0</v>
      </c>
      <c r="J108" s="30">
        <v>0</v>
      </c>
      <c r="K108" s="30">
        <v>144459.07999999999</v>
      </c>
      <c r="L108" s="30">
        <v>0</v>
      </c>
      <c r="M108" s="30">
        <v>0</v>
      </c>
      <c r="N108" s="30"/>
      <c r="O108" s="30">
        <v>144459.07999999999</v>
      </c>
      <c r="P108" s="30">
        <v>150373.41999999998</v>
      </c>
    </row>
    <row r="109" spans="1:16" ht="13.5" x14ac:dyDescent="0.25">
      <c r="A109" s="35" t="s">
        <v>31</v>
      </c>
      <c r="B109" s="30">
        <v>18380227.520000003</v>
      </c>
      <c r="C109" s="30">
        <v>19095222.770000003</v>
      </c>
      <c r="D109" s="30">
        <v>16802261.080000002</v>
      </c>
      <c r="E109" s="30">
        <v>17798487.449999999</v>
      </c>
      <c r="F109" s="30">
        <v>16671732.260000004</v>
      </c>
      <c r="G109" s="30">
        <v>17263726.5</v>
      </c>
      <c r="H109" s="30">
        <v>16722413.859999999</v>
      </c>
      <c r="I109" s="30">
        <v>17601076.260000002</v>
      </c>
      <c r="J109" s="30">
        <v>19298760.740000002</v>
      </c>
      <c r="K109" s="30">
        <v>18996069.050000008</v>
      </c>
      <c r="L109" s="30">
        <v>19039954.629999999</v>
      </c>
      <c r="M109" s="30">
        <v>17494569.75</v>
      </c>
      <c r="N109" s="30"/>
      <c r="O109" s="30">
        <v>215164501.87000003</v>
      </c>
      <c r="P109" s="30">
        <v>1708631753.9580004</v>
      </c>
    </row>
    <row r="110" spans="1:16" ht="13.5" x14ac:dyDescent="0.25">
      <c r="A110" s="35" t="s">
        <v>85</v>
      </c>
      <c r="B110" s="30">
        <v>6249277.3399999999</v>
      </c>
      <c r="C110" s="30">
        <v>6492375.7499999972</v>
      </c>
      <c r="D110" s="30">
        <v>5712768.7599999988</v>
      </c>
      <c r="E110" s="30">
        <v>6051485.7400000002</v>
      </c>
      <c r="F110" s="30">
        <v>5668388.9700000016</v>
      </c>
      <c r="G110" s="30">
        <v>5869667.0200000005</v>
      </c>
      <c r="H110" s="30">
        <v>5685620.6999999993</v>
      </c>
      <c r="I110" s="30">
        <v>5984365.9300000006</v>
      </c>
      <c r="J110" s="30">
        <v>6561578.6600000001</v>
      </c>
      <c r="K110" s="30">
        <v>6458663.4900000012</v>
      </c>
      <c r="L110" s="30">
        <v>6473584.5899999999</v>
      </c>
      <c r="M110" s="30">
        <v>5948153.7300000004</v>
      </c>
      <c r="N110" s="30"/>
      <c r="O110" s="30">
        <v>73155930.680000007</v>
      </c>
      <c r="P110" s="30">
        <v>580934796.75999999</v>
      </c>
    </row>
    <row r="111" spans="1:16" ht="15.75" x14ac:dyDescent="0.25">
      <c r="A111" s="35" t="s">
        <v>93</v>
      </c>
      <c r="B111" s="30">
        <v>735209.10000000009</v>
      </c>
      <c r="C111" s="30">
        <v>763808.91</v>
      </c>
      <c r="D111" s="30">
        <v>672090.45000000007</v>
      </c>
      <c r="E111" s="30">
        <v>711939.50999999989</v>
      </c>
      <c r="F111" s="30">
        <v>666869.2699999999</v>
      </c>
      <c r="G111" s="30">
        <v>690549.06999999983</v>
      </c>
      <c r="H111" s="30">
        <v>668896.55999999994</v>
      </c>
      <c r="I111" s="30">
        <v>704043.07000000007</v>
      </c>
      <c r="J111" s="30">
        <v>771950.43</v>
      </c>
      <c r="K111" s="30">
        <v>759842.74000000011</v>
      </c>
      <c r="L111" s="30">
        <v>761598.17000000016</v>
      </c>
      <c r="M111" s="30">
        <v>699782.8</v>
      </c>
      <c r="N111" s="30"/>
      <c r="O111" s="30">
        <v>8606580.0800000001</v>
      </c>
      <c r="P111" s="30">
        <v>68345270.049999997</v>
      </c>
    </row>
    <row r="112" spans="1:16" ht="15.75" x14ac:dyDescent="0.25">
      <c r="A112" s="35" t="s">
        <v>94</v>
      </c>
      <c r="B112" s="30">
        <v>919011.3600000001</v>
      </c>
      <c r="C112" s="30">
        <v>954761.14000000013</v>
      </c>
      <c r="D112" s="30">
        <v>840113.06</v>
      </c>
      <c r="E112" s="30">
        <v>889924.38</v>
      </c>
      <c r="F112" s="30">
        <v>833586.6100000001</v>
      </c>
      <c r="G112" s="30">
        <v>863186.33</v>
      </c>
      <c r="H112" s="30">
        <v>836120.72000000009</v>
      </c>
      <c r="I112" s="30">
        <v>880053.78999999992</v>
      </c>
      <c r="J112" s="30">
        <v>964938.05</v>
      </c>
      <c r="K112" s="30">
        <v>949803.46000000008</v>
      </c>
      <c r="L112" s="30">
        <v>951997.77</v>
      </c>
      <c r="M112" s="30">
        <v>874728.48</v>
      </c>
      <c r="N112" s="30"/>
      <c r="O112" s="30">
        <v>10758225.15</v>
      </c>
      <c r="P112" s="30">
        <v>85431588.229999989</v>
      </c>
    </row>
    <row r="113" spans="1:16" ht="15.75" x14ac:dyDescent="0.25">
      <c r="A113" s="35" t="s">
        <v>95</v>
      </c>
      <c r="B113" s="30">
        <v>1913991.12</v>
      </c>
      <c r="C113" s="30">
        <v>1972393.66</v>
      </c>
      <c r="D113" s="30">
        <v>1767746.84</v>
      </c>
      <c r="E113" s="30">
        <v>1880551.79</v>
      </c>
      <c r="F113" s="30">
        <v>1725677.5099999998</v>
      </c>
      <c r="G113" s="30">
        <v>1810864.9300000002</v>
      </c>
      <c r="H113" s="30">
        <v>1734972.5900000003</v>
      </c>
      <c r="I113" s="30">
        <v>1828247.38</v>
      </c>
      <c r="J113" s="30">
        <v>1999886.41</v>
      </c>
      <c r="K113" s="30">
        <v>1975107.2400000002</v>
      </c>
      <c r="L113" s="30">
        <v>1986659.78</v>
      </c>
      <c r="M113" s="30">
        <v>1828277.5499999998</v>
      </c>
      <c r="N113" s="30"/>
      <c r="O113" s="30">
        <v>22424376.800000001</v>
      </c>
      <c r="P113" s="30">
        <v>193369899.53000003</v>
      </c>
    </row>
    <row r="114" spans="1:16" ht="13.5" x14ac:dyDescent="0.25">
      <c r="A114" s="35" t="s">
        <v>89</v>
      </c>
      <c r="B114" s="30">
        <v>244.18088185670828</v>
      </c>
      <c r="C114" s="30">
        <v>253.20191964463308</v>
      </c>
      <c r="D114" s="54">
        <v>230.2625884610114</v>
      </c>
      <c r="E114" s="30">
        <v>236.13563629368215</v>
      </c>
      <c r="F114" s="30">
        <v>228.66494205104996</v>
      </c>
      <c r="G114" s="30">
        <v>229.14423281125562</v>
      </c>
      <c r="H114" s="54">
        <v>221.76208919596323</v>
      </c>
      <c r="I114" s="30">
        <v>258.92312601135666</v>
      </c>
      <c r="J114" s="30">
        <v>257.25506865019065</v>
      </c>
      <c r="K114" s="54">
        <v>262.02197370961972</v>
      </c>
      <c r="L114" s="54">
        <v>256.16126668281129</v>
      </c>
      <c r="M114" s="30">
        <v>243.28424071756362</v>
      </c>
      <c r="N114" s="30"/>
      <c r="O114" s="30"/>
      <c r="P114" s="30"/>
    </row>
    <row r="115" spans="1:16" ht="15.75" x14ac:dyDescent="0.25">
      <c r="A115" s="35" t="s">
        <v>96</v>
      </c>
      <c r="B115" s="55">
        <v>2428.1612903225805</v>
      </c>
      <c r="C115" s="55">
        <v>2432.7419354838707</v>
      </c>
      <c r="D115" s="55">
        <v>2432.3333333333335</v>
      </c>
      <c r="E115" s="55">
        <v>2431.4193548387098</v>
      </c>
      <c r="F115" s="55">
        <v>2430.3000000000002</v>
      </c>
      <c r="G115" s="55">
        <v>2430.3225806451615</v>
      </c>
      <c r="H115" s="55">
        <v>2432.483870967742</v>
      </c>
      <c r="I115" s="42">
        <v>2427.7857142857142</v>
      </c>
      <c r="J115" s="42">
        <v>2419.9354838709678</v>
      </c>
      <c r="K115" s="55">
        <v>2416.6</v>
      </c>
      <c r="L115" s="55">
        <v>2397.6774193548385</v>
      </c>
      <c r="M115" s="42">
        <v>2397</v>
      </c>
      <c r="N115" s="30"/>
      <c r="O115" s="30"/>
      <c r="P115" s="30"/>
    </row>
    <row r="116" spans="1:16" ht="15.75" x14ac:dyDescent="0.25">
      <c r="A116" s="35" t="s">
        <v>97</v>
      </c>
      <c r="B116" s="56">
        <v>-7.2369123348062669E-2</v>
      </c>
      <c r="C116" s="56">
        <v>-3.2580647503550386E-2</v>
      </c>
      <c r="D116" s="56">
        <v>-3.9056322630281359E-2</v>
      </c>
      <c r="E116" s="56">
        <v>-2.5778185288628519E-3</v>
      </c>
      <c r="F116" s="56">
        <v>-3.7077336540169759E-2</v>
      </c>
      <c r="G116" s="56">
        <v>3.8296991397613445E-2</v>
      </c>
      <c r="H116" s="57">
        <v>5.3545996823789244E-2</v>
      </c>
      <c r="I116" s="56">
        <v>6.687386442047849E-2</v>
      </c>
      <c r="J116" s="56">
        <v>-6.1873395730571934E-2</v>
      </c>
      <c r="K116" s="56">
        <v>3.8203486210143467E-2</v>
      </c>
      <c r="L116" s="56">
        <v>-7.4118997790207919E-3</v>
      </c>
      <c r="M116" s="56">
        <v>-1.5250246854683347E-3</v>
      </c>
      <c r="N116" s="30"/>
      <c r="O116" s="56">
        <v>-7.3842468936455852E-3</v>
      </c>
      <c r="P116" s="30"/>
    </row>
    <row r="117" spans="1:16" ht="13.5" x14ac:dyDescent="0.25">
      <c r="A117" s="35"/>
      <c r="B117" s="55"/>
      <c r="C117" s="55"/>
      <c r="D117" s="55"/>
      <c r="E117" s="54"/>
      <c r="F117" s="54"/>
      <c r="G117" s="54"/>
      <c r="H117" s="54"/>
      <c r="I117" s="56"/>
      <c r="J117" s="56"/>
      <c r="K117" s="56"/>
      <c r="L117" s="56"/>
      <c r="M117" s="42"/>
      <c r="N117" s="30"/>
      <c r="O117" s="54"/>
      <c r="P117" s="30"/>
    </row>
    <row r="118" spans="1:16" ht="13.5" x14ac:dyDescent="0.25">
      <c r="A118" s="35"/>
      <c r="B118" s="55"/>
      <c r="C118" s="55"/>
      <c r="D118" s="55"/>
      <c r="E118" s="54"/>
      <c r="F118" s="54"/>
      <c r="G118" s="54"/>
      <c r="H118" s="54"/>
      <c r="I118" s="56"/>
      <c r="J118" s="56"/>
      <c r="K118" s="56"/>
      <c r="L118" s="56"/>
      <c r="M118" s="42"/>
      <c r="N118" s="30"/>
      <c r="O118" s="54"/>
      <c r="P118" s="30"/>
    </row>
    <row r="119" spans="1:16" ht="15" x14ac:dyDescent="0.3">
      <c r="A119" s="44" t="s">
        <v>101</v>
      </c>
      <c r="B119" s="55"/>
      <c r="C119" s="55"/>
      <c r="D119" s="30"/>
      <c r="E119" s="54"/>
      <c r="F119" s="54"/>
      <c r="G119" s="54"/>
      <c r="H119" s="54"/>
      <c r="I119" s="56"/>
      <c r="J119" s="56"/>
      <c r="K119" s="56"/>
      <c r="L119" s="56"/>
      <c r="M119" s="42"/>
      <c r="N119" s="30"/>
      <c r="O119" s="54"/>
      <c r="P119" s="30"/>
    </row>
    <row r="120" spans="1:16" ht="13.5" x14ac:dyDescent="0.25">
      <c r="A120" s="35" t="s">
        <v>1</v>
      </c>
      <c r="B120" s="30">
        <v>362004734.89999998</v>
      </c>
      <c r="C120" s="30">
        <v>376991024.26999998</v>
      </c>
      <c r="D120" s="30">
        <v>337074640.62000006</v>
      </c>
      <c r="E120" s="54">
        <v>351787344.83000004</v>
      </c>
      <c r="F120" s="54">
        <v>339630183.82000005</v>
      </c>
      <c r="G120" s="54">
        <v>356646663.04999995</v>
      </c>
      <c r="H120" s="30">
        <v>334424861.63999999</v>
      </c>
      <c r="I120" s="30">
        <v>328160765.64999998</v>
      </c>
      <c r="J120" s="30">
        <v>376954092.58999997</v>
      </c>
      <c r="K120" s="30">
        <v>380408937.20000005</v>
      </c>
      <c r="L120" s="30">
        <v>386983334.63000011</v>
      </c>
      <c r="M120" s="30">
        <v>362124839.78999996</v>
      </c>
      <c r="N120" s="30"/>
      <c r="O120" s="30">
        <v>4293191422.9900007</v>
      </c>
      <c r="P120" s="30">
        <v>24441282153.950005</v>
      </c>
    </row>
    <row r="121" spans="1:16" ht="13.5" x14ac:dyDescent="0.25">
      <c r="A121" s="35" t="s">
        <v>2</v>
      </c>
      <c r="B121" s="30">
        <v>324612106.05000001</v>
      </c>
      <c r="C121" s="30">
        <v>338397988.95000005</v>
      </c>
      <c r="D121" s="30">
        <v>303467151.37000006</v>
      </c>
      <c r="E121" s="54">
        <v>316020065.30000001</v>
      </c>
      <c r="F121" s="54">
        <v>305116659.82999998</v>
      </c>
      <c r="G121" s="54">
        <v>320982565.13</v>
      </c>
      <c r="H121" s="30">
        <v>299958790.38000005</v>
      </c>
      <c r="I121" s="30">
        <v>295420131.52999997</v>
      </c>
      <c r="J121" s="30">
        <v>338573109.26999992</v>
      </c>
      <c r="K121" s="30">
        <v>341609421.87</v>
      </c>
      <c r="L121" s="30">
        <v>347396927.12</v>
      </c>
      <c r="M121" s="30">
        <v>325900126.01000005</v>
      </c>
      <c r="N121" s="30"/>
      <c r="O121" s="30">
        <v>3857455042.8099999</v>
      </c>
      <c r="P121" s="30">
        <v>22042997719.139999</v>
      </c>
    </row>
    <row r="122" spans="1:16" ht="15.75" x14ac:dyDescent="0.25">
      <c r="A122" s="35" t="s">
        <v>90</v>
      </c>
      <c r="B122" s="30">
        <v>12988839.350000001</v>
      </c>
      <c r="C122" s="30">
        <v>12669422.809999999</v>
      </c>
      <c r="D122" s="30">
        <v>12332485.34</v>
      </c>
      <c r="E122" s="54">
        <v>12731099.250000002</v>
      </c>
      <c r="F122" s="54">
        <v>11530840.400000002</v>
      </c>
      <c r="G122" s="54">
        <v>12421013.600000001</v>
      </c>
      <c r="H122" s="30">
        <v>11469105.909999998</v>
      </c>
      <c r="I122" s="30">
        <v>10678258.919999998</v>
      </c>
      <c r="J122" s="30">
        <v>12179422.130000001</v>
      </c>
      <c r="K122" s="30">
        <v>12810999.600000001</v>
      </c>
      <c r="L122" s="30">
        <v>12970527.6</v>
      </c>
      <c r="M122" s="30">
        <v>12338563.049999997</v>
      </c>
      <c r="N122" s="30"/>
      <c r="O122" s="30">
        <v>147120577.95999998</v>
      </c>
      <c r="P122" s="30">
        <v>717656237.75999999</v>
      </c>
    </row>
    <row r="123" spans="1:16" ht="15.75" x14ac:dyDescent="0.25">
      <c r="A123" s="35" t="s">
        <v>91</v>
      </c>
      <c r="B123" s="30">
        <v>0</v>
      </c>
      <c r="C123" s="30">
        <v>0</v>
      </c>
      <c r="D123" s="30">
        <v>0</v>
      </c>
      <c r="E123" s="54">
        <v>0</v>
      </c>
      <c r="F123" s="54">
        <v>0</v>
      </c>
      <c r="G123" s="54">
        <v>0</v>
      </c>
      <c r="H123" s="30">
        <v>0</v>
      </c>
      <c r="I123" s="30">
        <v>0</v>
      </c>
      <c r="J123" s="30">
        <v>0</v>
      </c>
      <c r="K123" s="30">
        <v>0</v>
      </c>
      <c r="L123" s="30">
        <v>0</v>
      </c>
      <c r="M123" s="30">
        <v>0</v>
      </c>
      <c r="N123" s="30"/>
      <c r="O123" s="30">
        <v>0</v>
      </c>
      <c r="P123" s="30">
        <v>0</v>
      </c>
    </row>
    <row r="124" spans="1:16" ht="15.75" x14ac:dyDescent="0.25">
      <c r="A124" s="35" t="s">
        <v>92</v>
      </c>
      <c r="B124" s="30">
        <v>0</v>
      </c>
      <c r="C124" s="30">
        <v>0</v>
      </c>
      <c r="D124" s="30">
        <v>0</v>
      </c>
      <c r="E124" s="54">
        <v>0</v>
      </c>
      <c r="F124" s="54">
        <v>0</v>
      </c>
      <c r="G124" s="54">
        <v>0</v>
      </c>
      <c r="H124" s="30">
        <v>0</v>
      </c>
      <c r="I124" s="30">
        <v>0</v>
      </c>
      <c r="J124" s="30">
        <v>0</v>
      </c>
      <c r="K124" s="30">
        <v>310416.7</v>
      </c>
      <c r="L124" s="30">
        <v>0</v>
      </c>
      <c r="M124" s="30">
        <v>0</v>
      </c>
      <c r="N124" s="30"/>
      <c r="O124" s="30">
        <v>310416.7</v>
      </c>
      <c r="P124" s="30">
        <v>310436.7</v>
      </c>
    </row>
    <row r="125" spans="1:16" ht="13.5" x14ac:dyDescent="0.25">
      <c r="A125" s="35" t="s">
        <v>31</v>
      </c>
      <c r="B125" s="30">
        <v>24403789.499999996</v>
      </c>
      <c r="C125" s="30">
        <v>25923612.510000005</v>
      </c>
      <c r="D125" s="30">
        <v>21275003.910000008</v>
      </c>
      <c r="E125" s="54">
        <v>23036180.280000001</v>
      </c>
      <c r="F125" s="54">
        <v>22982683.589999996</v>
      </c>
      <c r="G125" s="54">
        <v>23243084.320000004</v>
      </c>
      <c r="H125" s="30">
        <v>22996965.349999998</v>
      </c>
      <c r="I125" s="30">
        <v>22062375.199999999</v>
      </c>
      <c r="J125" s="30">
        <v>26201561.190000013</v>
      </c>
      <c r="K125" s="30">
        <v>26298932.430000003</v>
      </c>
      <c r="L125" s="30">
        <v>26615879.909999996</v>
      </c>
      <c r="M125" s="30">
        <v>23886150.729999997</v>
      </c>
      <c r="N125" s="30"/>
      <c r="O125" s="30">
        <v>288926218.92000002</v>
      </c>
      <c r="P125" s="30">
        <v>1680938633.75</v>
      </c>
    </row>
    <row r="126" spans="1:16" ht="13.5" x14ac:dyDescent="0.25">
      <c r="A126" s="35" t="s">
        <v>85</v>
      </c>
      <c r="B126" s="30">
        <v>8297288.4300000006</v>
      </c>
      <c r="C126" s="30">
        <v>8814028.2299999986</v>
      </c>
      <c r="D126" s="30">
        <v>7233501.3100000005</v>
      </c>
      <c r="E126" s="54">
        <v>7832301.3100000005</v>
      </c>
      <c r="F126" s="54">
        <v>7814112.4500000002</v>
      </c>
      <c r="G126" s="54">
        <v>7902648.6800000016</v>
      </c>
      <c r="H126" s="30">
        <v>7818968.1999999983</v>
      </c>
      <c r="I126" s="30">
        <v>7501207.5399999972</v>
      </c>
      <c r="J126" s="30">
        <v>8908530.8199999984</v>
      </c>
      <c r="K126" s="30">
        <v>8941637.0300000012</v>
      </c>
      <c r="L126" s="30">
        <v>9049399.160000002</v>
      </c>
      <c r="M126" s="30">
        <v>8121291.2499999991</v>
      </c>
      <c r="N126" s="30"/>
      <c r="O126" s="30">
        <v>98234914.409999996</v>
      </c>
      <c r="P126" s="30">
        <v>571519135.62</v>
      </c>
    </row>
    <row r="127" spans="1:16" ht="15.75" x14ac:dyDescent="0.25">
      <c r="A127" s="35" t="s">
        <v>93</v>
      </c>
      <c r="B127" s="30">
        <v>976151.59</v>
      </c>
      <c r="C127" s="30">
        <v>1036944.4899999996</v>
      </c>
      <c r="D127" s="30">
        <v>851000.15000000014</v>
      </c>
      <c r="E127" s="54">
        <v>921447.22000000009</v>
      </c>
      <c r="F127" s="54">
        <v>919307.36</v>
      </c>
      <c r="G127" s="54">
        <v>929723.38</v>
      </c>
      <c r="H127" s="30">
        <v>919878.6</v>
      </c>
      <c r="I127" s="30">
        <v>882495.01000000013</v>
      </c>
      <c r="J127" s="30">
        <v>1048062.4300000002</v>
      </c>
      <c r="K127" s="30">
        <v>1051957.2999999998</v>
      </c>
      <c r="L127" s="30">
        <v>1064635.2100000002</v>
      </c>
      <c r="M127" s="30">
        <v>955446.0299999998</v>
      </c>
      <c r="N127" s="30"/>
      <c r="O127" s="30">
        <v>11557048.769999998</v>
      </c>
      <c r="P127" s="30">
        <v>67237545.589999989</v>
      </c>
    </row>
    <row r="128" spans="1:16" ht="15.75" x14ac:dyDescent="0.25">
      <c r="A128" s="35" t="s">
        <v>94</v>
      </c>
      <c r="B128" s="30">
        <v>1220189.51</v>
      </c>
      <c r="C128" s="30">
        <v>1296180.6299999999</v>
      </c>
      <c r="D128" s="30">
        <v>1063750.19</v>
      </c>
      <c r="E128" s="54">
        <v>1151809.02</v>
      </c>
      <c r="F128" s="54">
        <v>1149134.1800000002</v>
      </c>
      <c r="G128" s="54">
        <v>1162154.2499999995</v>
      </c>
      <c r="H128" s="30">
        <v>1149848.2900000003</v>
      </c>
      <c r="I128" s="30">
        <v>1103118.77</v>
      </c>
      <c r="J128" s="30">
        <v>1310078.05</v>
      </c>
      <c r="K128" s="30">
        <v>1314946.6399999999</v>
      </c>
      <c r="L128" s="30">
        <v>1330794.01</v>
      </c>
      <c r="M128" s="30">
        <v>1194307.55</v>
      </c>
      <c r="N128" s="30"/>
      <c r="O128" s="30">
        <v>14446311.090000002</v>
      </c>
      <c r="P128" s="30">
        <v>84046932.079999998</v>
      </c>
    </row>
    <row r="129" spans="1:16" ht="15.75" x14ac:dyDescent="0.25">
      <c r="A129" s="35" t="s">
        <v>95</v>
      </c>
      <c r="B129" s="30">
        <v>2524656.8500000006</v>
      </c>
      <c r="C129" s="30">
        <v>2664158.86</v>
      </c>
      <c r="D129" s="30">
        <v>2213946.1399999997</v>
      </c>
      <c r="E129" s="54">
        <v>2400392.4</v>
      </c>
      <c r="F129" s="54">
        <v>2366558.9300000002</v>
      </c>
      <c r="G129" s="54">
        <v>2428393.8600000003</v>
      </c>
      <c r="H129" s="30">
        <v>2354498.5200000005</v>
      </c>
      <c r="I129" s="30">
        <v>2274436.3699999996</v>
      </c>
      <c r="J129" s="30">
        <v>2699382.8500000006</v>
      </c>
      <c r="K129" s="30">
        <v>2708536.36</v>
      </c>
      <c r="L129" s="30">
        <v>2756025.7499999995</v>
      </c>
      <c r="M129" s="30">
        <v>2481856.2499999995</v>
      </c>
      <c r="N129" s="30"/>
      <c r="O129" s="30">
        <v>29872843.140000001</v>
      </c>
      <c r="P129" s="30">
        <v>186238645.50999999</v>
      </c>
    </row>
    <row r="130" spans="1:16" ht="13.5" x14ac:dyDescent="0.25">
      <c r="A130" s="35" t="s">
        <v>89</v>
      </c>
      <c r="B130" s="54">
        <v>261.2909354690193</v>
      </c>
      <c r="C130" s="54">
        <v>277.6379697339674</v>
      </c>
      <c r="D130" s="54">
        <v>235.34036028362524</v>
      </c>
      <c r="E130" s="54">
        <v>246.58724341682725</v>
      </c>
      <c r="F130" s="54">
        <v>254.30636676477744</v>
      </c>
      <c r="G130" s="54">
        <v>248.81533286945356</v>
      </c>
      <c r="H130" s="54">
        <v>246.20173381009985</v>
      </c>
      <c r="I130" s="54">
        <v>261.49549839990516</v>
      </c>
      <c r="J130" s="54">
        <v>280.40754262047727</v>
      </c>
      <c r="K130" s="54">
        <v>290.94957882509135</v>
      </c>
      <c r="L130" s="54">
        <v>284.95744151686773</v>
      </c>
      <c r="M130" s="30">
        <v>264.25656300475714</v>
      </c>
      <c r="N130" s="30"/>
      <c r="O130" s="54"/>
      <c r="P130" s="30"/>
    </row>
    <row r="131" spans="1:16" ht="15.75" x14ac:dyDescent="0.25">
      <c r="A131" s="35" t="s">
        <v>96</v>
      </c>
      <c r="B131" s="55">
        <v>3012.8064516129034</v>
      </c>
      <c r="C131" s="55">
        <v>3012</v>
      </c>
      <c r="D131" s="55">
        <v>3013.3666666666668</v>
      </c>
      <c r="E131" s="55">
        <v>3013.5483870967741</v>
      </c>
      <c r="F131" s="55">
        <v>3012.4666666666667</v>
      </c>
      <c r="G131" s="55">
        <v>3013.3870967741937</v>
      </c>
      <c r="H131" s="55">
        <v>3013.1290322580644</v>
      </c>
      <c r="I131" s="55">
        <v>3013.2142857142858</v>
      </c>
      <c r="J131" s="55">
        <v>3014.2258064516127</v>
      </c>
      <c r="K131" s="55">
        <v>3013</v>
      </c>
      <c r="L131" s="55">
        <v>3013</v>
      </c>
      <c r="M131" s="42">
        <v>3013</v>
      </c>
      <c r="N131" s="30"/>
      <c r="O131" s="54"/>
      <c r="P131" s="30"/>
    </row>
    <row r="132" spans="1:16" ht="15.75" x14ac:dyDescent="0.25">
      <c r="A132" s="35" t="s">
        <v>97</v>
      </c>
      <c r="B132" s="56">
        <v>-2.8351744052933503E-3</v>
      </c>
      <c r="C132" s="56">
        <v>2.0630006942140122E-2</v>
      </c>
      <c r="D132" s="56">
        <v>-4.664011238794874E-2</v>
      </c>
      <c r="E132" s="56">
        <v>2.7711202404813839E-2</v>
      </c>
      <c r="F132" s="56">
        <v>-5.0716012478320804E-2</v>
      </c>
      <c r="G132" s="56">
        <v>8.3040174918979304E-2</v>
      </c>
      <c r="H132" s="56">
        <v>0.10562920513200491</v>
      </c>
      <c r="I132" s="56">
        <v>5.5575808212714239E-2</v>
      </c>
      <c r="J132" s="56">
        <v>2.4270319282520214E-2</v>
      </c>
      <c r="K132" s="56">
        <v>0.10955716160447193</v>
      </c>
      <c r="L132" s="56">
        <v>-1.2357376914630125E-3</v>
      </c>
      <c r="M132" s="56">
        <v>6.2423222353804375E-2</v>
      </c>
      <c r="N132" s="30"/>
      <c r="O132" s="56">
        <v>3.0443164697364189E-2</v>
      </c>
      <c r="P132" s="30"/>
    </row>
    <row r="133" spans="1:16" ht="13.5" x14ac:dyDescent="0.25">
      <c r="A133" s="35"/>
      <c r="B133" s="55"/>
      <c r="C133" s="55"/>
      <c r="D133" s="55"/>
      <c r="E133" s="54"/>
      <c r="F133" s="54"/>
      <c r="G133" s="54"/>
      <c r="H133" s="54"/>
      <c r="I133" s="56"/>
      <c r="J133" s="56"/>
      <c r="K133" s="56"/>
      <c r="L133" s="56"/>
      <c r="M133" s="64"/>
      <c r="N133" s="30"/>
      <c r="O133" s="54"/>
      <c r="P133" s="30"/>
    </row>
    <row r="134" spans="1:16" ht="13.5" x14ac:dyDescent="0.25">
      <c r="A134" s="35"/>
      <c r="B134" s="55"/>
      <c r="C134" s="55"/>
      <c r="D134" s="55"/>
      <c r="E134" s="54"/>
      <c r="F134" s="54"/>
      <c r="G134" s="54"/>
      <c r="H134" s="54"/>
      <c r="I134" s="56"/>
      <c r="J134" s="56"/>
      <c r="K134" s="56"/>
      <c r="L134" s="56"/>
      <c r="M134" s="64"/>
      <c r="N134" s="30"/>
      <c r="O134" s="54"/>
      <c r="P134" s="30"/>
    </row>
    <row r="135" spans="1:16" ht="15" x14ac:dyDescent="0.3">
      <c r="A135" s="44" t="s">
        <v>102</v>
      </c>
      <c r="B135" s="55"/>
      <c r="C135" s="55"/>
      <c r="D135" s="55"/>
      <c r="E135" s="54"/>
      <c r="F135" s="54"/>
      <c r="G135" s="54"/>
      <c r="H135" s="54"/>
      <c r="I135" s="56"/>
      <c r="J135" s="56"/>
      <c r="K135" s="56"/>
      <c r="L135" s="56"/>
      <c r="M135" s="64"/>
      <c r="N135" s="30"/>
      <c r="O135" s="54"/>
      <c r="P135" s="30"/>
    </row>
    <row r="136" spans="1:16" ht="13.5" x14ac:dyDescent="0.25">
      <c r="A136" s="35" t="s">
        <v>1</v>
      </c>
      <c r="B136" s="30">
        <v>285985579.81999993</v>
      </c>
      <c r="C136" s="30">
        <v>290537863.75</v>
      </c>
      <c r="D136" s="30">
        <v>256021933.55000001</v>
      </c>
      <c r="E136" s="54">
        <v>264505946.30999997</v>
      </c>
      <c r="F136" s="54">
        <v>264917909.88999999</v>
      </c>
      <c r="G136" s="54">
        <v>272450708.81000006</v>
      </c>
      <c r="H136" s="30">
        <v>261780625.47999993</v>
      </c>
      <c r="I136" s="30">
        <v>261880297.14000002</v>
      </c>
      <c r="J136" s="30">
        <v>291688695.52000004</v>
      </c>
      <c r="K136" s="30">
        <v>275521130.47000003</v>
      </c>
      <c r="L136" s="30">
        <v>281816751.87</v>
      </c>
      <c r="M136" s="30">
        <v>265706226.54999995</v>
      </c>
      <c r="N136" s="30"/>
      <c r="O136" s="30">
        <v>3272813669.1599998</v>
      </c>
      <c r="P136" s="30">
        <v>19211449227.52</v>
      </c>
    </row>
    <row r="137" spans="1:16" ht="13.5" x14ac:dyDescent="0.25">
      <c r="A137" s="35" t="s">
        <v>2</v>
      </c>
      <c r="B137" s="30">
        <v>256432745.70000002</v>
      </c>
      <c r="C137" s="30">
        <v>260359311.63</v>
      </c>
      <c r="D137" s="30">
        <v>229610641.67999998</v>
      </c>
      <c r="E137" s="54">
        <v>237176796.94999996</v>
      </c>
      <c r="F137" s="54">
        <v>238136601.28</v>
      </c>
      <c r="G137" s="54">
        <v>244552217.18999997</v>
      </c>
      <c r="H137" s="30">
        <v>234728542.34000003</v>
      </c>
      <c r="I137" s="30">
        <v>234749700.41000006</v>
      </c>
      <c r="J137" s="30">
        <v>261666827.5</v>
      </c>
      <c r="K137" s="30">
        <v>247365932.11000001</v>
      </c>
      <c r="L137" s="30">
        <v>252531202.88000003</v>
      </c>
      <c r="M137" s="30">
        <v>238432304.33000001</v>
      </c>
      <c r="N137" s="30"/>
      <c r="O137" s="30">
        <v>2935742824.0000005</v>
      </c>
      <c r="P137" s="30">
        <v>17293882090.419998</v>
      </c>
    </row>
    <row r="138" spans="1:16" ht="15.75" x14ac:dyDescent="0.25">
      <c r="A138" s="35" t="s">
        <v>90</v>
      </c>
      <c r="B138" s="30">
        <v>5291666.87</v>
      </c>
      <c r="C138" s="30">
        <v>5407168.9400000004</v>
      </c>
      <c r="D138" s="30">
        <v>4892989.4400000004</v>
      </c>
      <c r="E138" s="54">
        <v>5072873.2400000021</v>
      </c>
      <c r="F138" s="54">
        <v>4768228.6099999994</v>
      </c>
      <c r="G138" s="54">
        <v>4874849.12</v>
      </c>
      <c r="H138" s="30">
        <v>4793114.3199999994</v>
      </c>
      <c r="I138" s="30">
        <v>4665471.4600000009</v>
      </c>
      <c r="J138" s="30">
        <v>5547155.7699999986</v>
      </c>
      <c r="K138" s="30">
        <v>4680916.42</v>
      </c>
      <c r="L138" s="30">
        <v>4965828.5</v>
      </c>
      <c r="M138" s="30">
        <v>4489601.2</v>
      </c>
      <c r="N138" s="30"/>
      <c r="O138" s="30">
        <v>59449863.890000001</v>
      </c>
      <c r="P138" s="30">
        <v>338079924.51999998</v>
      </c>
    </row>
    <row r="139" spans="1:16" ht="15.75" x14ac:dyDescent="0.25">
      <c r="A139" s="35" t="s">
        <v>91</v>
      </c>
      <c r="B139" s="30">
        <v>0</v>
      </c>
      <c r="C139" s="30">
        <v>0</v>
      </c>
      <c r="D139" s="30">
        <v>0</v>
      </c>
      <c r="E139" s="54">
        <v>0</v>
      </c>
      <c r="F139" s="54">
        <v>0</v>
      </c>
      <c r="G139" s="54">
        <v>0</v>
      </c>
      <c r="H139" s="30">
        <v>0</v>
      </c>
      <c r="I139" s="30">
        <v>0</v>
      </c>
      <c r="J139" s="30">
        <v>0</v>
      </c>
      <c r="K139" s="30">
        <v>0</v>
      </c>
      <c r="L139" s="30">
        <v>0</v>
      </c>
      <c r="M139" s="30">
        <v>0</v>
      </c>
      <c r="N139" s="30"/>
      <c r="O139" s="30">
        <v>0</v>
      </c>
      <c r="P139" s="30">
        <v>0</v>
      </c>
    </row>
    <row r="140" spans="1:16" ht="15.75" x14ac:dyDescent="0.25">
      <c r="A140" s="35" t="s">
        <v>92</v>
      </c>
      <c r="B140" s="30">
        <v>0</v>
      </c>
      <c r="C140" s="30">
        <v>0</v>
      </c>
      <c r="D140" s="30">
        <v>0</v>
      </c>
      <c r="E140" s="54">
        <v>0</v>
      </c>
      <c r="F140" s="54">
        <v>0</v>
      </c>
      <c r="G140" s="54">
        <v>0</v>
      </c>
      <c r="H140" s="30">
        <v>0</v>
      </c>
      <c r="I140" s="30">
        <v>0</v>
      </c>
      <c r="J140" s="30">
        <v>0</v>
      </c>
      <c r="K140" s="30">
        <v>281949.34999999998</v>
      </c>
      <c r="L140" s="30">
        <v>0</v>
      </c>
      <c r="M140" s="30">
        <v>0</v>
      </c>
      <c r="N140" s="30"/>
      <c r="O140" s="30">
        <v>281949.34999999998</v>
      </c>
      <c r="P140" s="30">
        <v>281949.34999999998</v>
      </c>
    </row>
    <row r="141" spans="1:16" ht="13.5" x14ac:dyDescent="0.25">
      <c r="A141" s="35" t="s">
        <v>31</v>
      </c>
      <c r="B141" s="30">
        <v>24261167.249999996</v>
      </c>
      <c r="C141" s="30">
        <v>24771383.18</v>
      </c>
      <c r="D141" s="30">
        <v>21518302.429999996</v>
      </c>
      <c r="E141" s="54">
        <v>22256276.119999997</v>
      </c>
      <c r="F141" s="54">
        <v>22013079.999999996</v>
      </c>
      <c r="G141" s="54">
        <v>23023642.499999993</v>
      </c>
      <c r="H141" s="30">
        <v>22258968.819999993</v>
      </c>
      <c r="I141" s="30">
        <v>22465125.269999996</v>
      </c>
      <c r="J141" s="30">
        <v>24474712.249999996</v>
      </c>
      <c r="K141" s="30">
        <v>23756231.290000007</v>
      </c>
      <c r="L141" s="30">
        <v>24319720.489999998</v>
      </c>
      <c r="M141" s="30">
        <v>22784321.020000003</v>
      </c>
      <c r="N141" s="30"/>
      <c r="O141" s="30">
        <v>277902930.62</v>
      </c>
      <c r="P141" s="30">
        <v>1579769161.9300001</v>
      </c>
    </row>
    <row r="142" spans="1:16" ht="13.5" x14ac:dyDescent="0.25">
      <c r="A142" s="35" t="s">
        <v>85</v>
      </c>
      <c r="B142" s="30">
        <v>8248796.9000000004</v>
      </c>
      <c r="C142" s="30">
        <v>8422270.2899999991</v>
      </c>
      <c r="D142" s="30">
        <v>7316222.8300000001</v>
      </c>
      <c r="E142" s="54">
        <v>7567133.879999998</v>
      </c>
      <c r="F142" s="54">
        <v>7484447.1899999995</v>
      </c>
      <c r="G142" s="54">
        <v>7828038.4399999995</v>
      </c>
      <c r="H142" s="30">
        <v>7568049.4200000009</v>
      </c>
      <c r="I142" s="30">
        <v>7638142.5999999996</v>
      </c>
      <c r="J142" s="30">
        <v>8321402.1699999999</v>
      </c>
      <c r="K142" s="30">
        <v>8077118.6400000015</v>
      </c>
      <c r="L142" s="30">
        <v>8268704.9999999991</v>
      </c>
      <c r="M142" s="30">
        <v>7746669.1500000004</v>
      </c>
      <c r="N142" s="30"/>
      <c r="O142" s="30">
        <v>94486996.510000005</v>
      </c>
      <c r="P142" s="30">
        <v>537121515.41999996</v>
      </c>
    </row>
    <row r="143" spans="1:16" ht="15.75" x14ac:dyDescent="0.25">
      <c r="A143" s="35" t="s">
        <v>93</v>
      </c>
      <c r="B143" s="30">
        <v>970446.67999999993</v>
      </c>
      <c r="C143" s="30">
        <v>990855.32</v>
      </c>
      <c r="D143" s="30">
        <v>860732.1</v>
      </c>
      <c r="E143" s="54">
        <v>890251.06000000017</v>
      </c>
      <c r="F143" s="54">
        <v>880523.22000000009</v>
      </c>
      <c r="G143" s="54">
        <v>920945.72999999986</v>
      </c>
      <c r="H143" s="30">
        <v>890358.74999999988</v>
      </c>
      <c r="I143" s="30">
        <v>898605.03000000026</v>
      </c>
      <c r="J143" s="30">
        <v>978988.49</v>
      </c>
      <c r="K143" s="30">
        <v>950249.27</v>
      </c>
      <c r="L143" s="30">
        <v>972788.83000000007</v>
      </c>
      <c r="M143" s="30">
        <v>911372.83</v>
      </c>
      <c r="N143" s="30"/>
      <c r="O143" s="30">
        <v>11116117.310000001</v>
      </c>
      <c r="P143" s="30">
        <v>63190766.420000002</v>
      </c>
    </row>
    <row r="144" spans="1:16" ht="15.75" x14ac:dyDescent="0.25">
      <c r="A144" s="35" t="s">
        <v>94</v>
      </c>
      <c r="B144" s="30">
        <v>1213058.3699999996</v>
      </c>
      <c r="C144" s="30">
        <v>1238569.1500000001</v>
      </c>
      <c r="D144" s="30">
        <v>1075915.1200000001</v>
      </c>
      <c r="E144" s="54">
        <v>1112813.8200000003</v>
      </c>
      <c r="F144" s="54">
        <v>1100654</v>
      </c>
      <c r="G144" s="54">
        <v>1151182.1199999999</v>
      </c>
      <c r="H144" s="30">
        <v>1112948.4599999997</v>
      </c>
      <c r="I144" s="30">
        <v>1123256.27</v>
      </c>
      <c r="J144" s="30">
        <v>1223735.6400000001</v>
      </c>
      <c r="K144" s="30">
        <v>1187811.57</v>
      </c>
      <c r="L144" s="30">
        <v>1215986.0599999998</v>
      </c>
      <c r="M144" s="30">
        <v>1139216.0499999998</v>
      </c>
      <c r="N144" s="30"/>
      <c r="O144" s="30">
        <v>13895146.630000003</v>
      </c>
      <c r="P144" s="30">
        <v>78988458.700000003</v>
      </c>
    </row>
    <row r="145" spans="1:16" ht="15.75" x14ac:dyDescent="0.25">
      <c r="A145" s="35" t="s">
        <v>95</v>
      </c>
      <c r="B145" s="30">
        <v>2515282.89</v>
      </c>
      <c r="C145" s="30">
        <v>2549150.44</v>
      </c>
      <c r="D145" s="30">
        <v>2250969.2199999997</v>
      </c>
      <c r="E145" s="54">
        <v>2336786.8199999998</v>
      </c>
      <c r="F145" s="54">
        <v>2268228.86</v>
      </c>
      <c r="G145" s="54">
        <v>2409974.0700000003</v>
      </c>
      <c r="H145" s="30">
        <v>2289163.9700000002</v>
      </c>
      <c r="I145" s="30">
        <v>2322400.39</v>
      </c>
      <c r="J145" s="30">
        <v>2526493.2200000002</v>
      </c>
      <c r="K145" s="30">
        <v>2457868.8300000005</v>
      </c>
      <c r="L145" s="30">
        <v>2514527.0699999998</v>
      </c>
      <c r="M145" s="30">
        <v>2362983.8099999996</v>
      </c>
      <c r="N145" s="30"/>
      <c r="O145" s="30">
        <v>28803829.59</v>
      </c>
      <c r="P145" s="30">
        <v>174780366.03999999</v>
      </c>
    </row>
    <row r="146" spans="1:16" ht="13.5" x14ac:dyDescent="0.25">
      <c r="A146" s="35" t="s">
        <v>89</v>
      </c>
      <c r="B146" s="54">
        <v>262.53549090476236</v>
      </c>
      <c r="C146" s="54">
        <v>268.11177569486534</v>
      </c>
      <c r="D146" s="54">
        <v>240.73459411988452</v>
      </c>
      <c r="E146" s="54">
        <v>240.86096901615747</v>
      </c>
      <c r="F146" s="54">
        <v>246.33602649895926</v>
      </c>
      <c r="G146" s="54">
        <v>249.14935233581136</v>
      </c>
      <c r="H146" s="54">
        <v>240.8979309523809</v>
      </c>
      <c r="I146" s="54">
        <v>269.30465805152301</v>
      </c>
      <c r="J146" s="54">
        <v>264.89790622666214</v>
      </c>
      <c r="K146" s="54">
        <v>266.35532335463625</v>
      </c>
      <c r="L146" s="54">
        <v>263.28307033592796</v>
      </c>
      <c r="M146" s="54">
        <v>254.77268276864592</v>
      </c>
      <c r="N146" s="30"/>
      <c r="O146" s="54"/>
      <c r="P146" s="54"/>
    </row>
    <row r="147" spans="1:16" ht="15.75" x14ac:dyDescent="0.25">
      <c r="A147" s="35" t="s">
        <v>96</v>
      </c>
      <c r="B147" s="55">
        <v>2981</v>
      </c>
      <c r="C147" s="55">
        <v>2980.3870967741937</v>
      </c>
      <c r="D147" s="55">
        <v>2979.5333333333333</v>
      </c>
      <c r="E147" s="55">
        <v>2980.7419354838707</v>
      </c>
      <c r="F147" s="55">
        <v>2978.7333333333331</v>
      </c>
      <c r="G147" s="55">
        <v>2980.9354838709678</v>
      </c>
      <c r="H147" s="55">
        <v>2980.6451612903224</v>
      </c>
      <c r="I147" s="55">
        <v>2979.25</v>
      </c>
      <c r="J147" s="55">
        <v>2980.4193548387098</v>
      </c>
      <c r="K147" s="55">
        <v>2973</v>
      </c>
      <c r="L147" s="55">
        <v>2979.7096774193546</v>
      </c>
      <c r="M147" s="55">
        <v>2981</v>
      </c>
      <c r="N147" s="30"/>
      <c r="O147" s="55"/>
      <c r="P147" s="55"/>
    </row>
    <row r="148" spans="1:16" ht="15.75" x14ac:dyDescent="0.25">
      <c r="A148" s="35" t="s">
        <v>97</v>
      </c>
      <c r="B148" s="56">
        <v>1.2296752582457326E-2</v>
      </c>
      <c r="C148" s="56">
        <v>5.9326820488143861E-2</v>
      </c>
      <c r="D148" s="56">
        <v>-2.5534429069371312E-2</v>
      </c>
      <c r="E148" s="56">
        <v>-1.2594426329904596E-2</v>
      </c>
      <c r="F148" s="56">
        <v>-4.0814920612132322E-2</v>
      </c>
      <c r="G148" s="56">
        <v>-1.6123759512197688E-3</v>
      </c>
      <c r="H148" s="56">
        <v>2.6210827754956201E-2</v>
      </c>
      <c r="I148" s="56">
        <v>-3.0044065765550632E-2</v>
      </c>
      <c r="J148" s="56">
        <v>-4.5690491360531937E-2</v>
      </c>
      <c r="K148" s="56">
        <v>2.6059326445620146E-2</v>
      </c>
      <c r="L148" s="56">
        <v>1.4529894962451495E-2</v>
      </c>
      <c r="M148" s="56">
        <v>6.1185177272293778E-2</v>
      </c>
      <c r="N148" s="30"/>
      <c r="O148" s="56">
        <v>2.9833275410184878E-3</v>
      </c>
      <c r="P148" s="56"/>
    </row>
    <row r="149" spans="1:16" ht="13.5" x14ac:dyDescent="0.25">
      <c r="A149" s="35"/>
      <c r="B149" s="55"/>
      <c r="C149" s="56"/>
      <c r="D149" s="55"/>
      <c r="E149" s="54"/>
      <c r="F149" s="54"/>
      <c r="G149" s="54"/>
      <c r="H149" s="56"/>
      <c r="I149" s="56"/>
      <c r="J149" s="56"/>
      <c r="K149" s="56"/>
      <c r="L149" s="56"/>
      <c r="M149" s="56"/>
      <c r="N149" s="30"/>
      <c r="O149" s="56"/>
      <c r="P149" s="56"/>
    </row>
    <row r="150" spans="1:16" ht="13.5" x14ac:dyDescent="0.25">
      <c r="A150" s="35"/>
      <c r="B150" s="55"/>
      <c r="C150" s="55"/>
      <c r="D150" s="55"/>
      <c r="E150" s="54"/>
      <c r="F150" s="54"/>
      <c r="G150" s="54"/>
      <c r="H150" s="54"/>
      <c r="I150" s="56"/>
      <c r="J150" s="56"/>
      <c r="K150" s="56"/>
      <c r="L150" s="56"/>
      <c r="M150" s="64"/>
      <c r="N150" s="30"/>
      <c r="P150" s="30"/>
    </row>
    <row r="151" spans="1:16" ht="15" x14ac:dyDescent="0.3">
      <c r="A151" s="44" t="s">
        <v>111</v>
      </c>
      <c r="B151" s="55"/>
      <c r="C151" s="55"/>
      <c r="D151" s="55"/>
      <c r="E151" s="54"/>
      <c r="F151" s="54"/>
      <c r="G151" s="54"/>
      <c r="H151" s="54"/>
      <c r="I151" s="56"/>
      <c r="J151" s="56"/>
      <c r="K151" s="56"/>
      <c r="L151" s="56"/>
      <c r="M151" s="64"/>
      <c r="N151" s="30"/>
      <c r="O151" s="54"/>
      <c r="P151" s="30"/>
    </row>
    <row r="152" spans="1:16" ht="13.5" x14ac:dyDescent="0.25">
      <c r="A152" s="35" t="s">
        <v>1</v>
      </c>
      <c r="B152" s="30">
        <v>168216540.55999997</v>
      </c>
      <c r="C152" s="30">
        <v>168866054.59</v>
      </c>
      <c r="D152" s="30">
        <v>148610427.27000004</v>
      </c>
      <c r="E152" s="54">
        <v>159035386.95999998</v>
      </c>
      <c r="F152" s="54">
        <v>152061523.45000002</v>
      </c>
      <c r="G152" s="54">
        <v>157444106.68000004</v>
      </c>
      <c r="H152" s="30">
        <v>151378910.27000001</v>
      </c>
      <c r="I152" s="30">
        <v>167232542.48000002</v>
      </c>
      <c r="J152" s="30">
        <v>181559974.31</v>
      </c>
      <c r="K152" s="30">
        <v>176419605.34</v>
      </c>
      <c r="L152" s="30">
        <v>174664129.60000002</v>
      </c>
      <c r="M152" s="30">
        <v>155554806.23999998</v>
      </c>
      <c r="N152" s="30"/>
      <c r="O152" s="30">
        <v>1961044007.7500002</v>
      </c>
      <c r="P152" s="30">
        <v>9566998830.9599991</v>
      </c>
    </row>
    <row r="153" spans="1:16" ht="13.5" x14ac:dyDescent="0.25">
      <c r="A153" s="35" t="s">
        <v>2</v>
      </c>
      <c r="B153" s="30">
        <v>150853604.76000002</v>
      </c>
      <c r="C153" s="30">
        <v>150988555.41</v>
      </c>
      <c r="D153" s="30">
        <v>133015672.53999998</v>
      </c>
      <c r="E153" s="54">
        <v>142417583.11999997</v>
      </c>
      <c r="F153" s="54">
        <v>136346603.31000003</v>
      </c>
      <c r="G153" s="54">
        <v>140967313.51000002</v>
      </c>
      <c r="H153" s="30">
        <v>135229264.39000002</v>
      </c>
      <c r="I153" s="30">
        <v>149245852.31999996</v>
      </c>
      <c r="J153" s="30">
        <v>161978197.16000003</v>
      </c>
      <c r="K153" s="30">
        <v>157225421.83999994</v>
      </c>
      <c r="L153" s="30">
        <v>156072857.75000003</v>
      </c>
      <c r="M153" s="30">
        <v>139210261.60000002</v>
      </c>
      <c r="N153" s="30"/>
      <c r="O153" s="30">
        <v>1753551187.71</v>
      </c>
      <c r="P153" s="30">
        <v>8566633911.9300003</v>
      </c>
    </row>
    <row r="154" spans="1:16" ht="15.75" x14ac:dyDescent="0.25">
      <c r="A154" s="35" t="s">
        <v>90</v>
      </c>
      <c r="B154" s="30">
        <v>2681905.2199999997</v>
      </c>
      <c r="C154" s="30">
        <v>2648157.4499999997</v>
      </c>
      <c r="D154" s="30">
        <v>2189748.29</v>
      </c>
      <c r="E154" s="54">
        <v>2392814.5200000005</v>
      </c>
      <c r="F154" s="54">
        <v>2271790.6199999996</v>
      </c>
      <c r="G154" s="54">
        <v>2537583.1900000004</v>
      </c>
      <c r="H154" s="30">
        <v>2428172.2599999998</v>
      </c>
      <c r="I154" s="30">
        <v>2468601.25</v>
      </c>
      <c r="J154" s="30">
        <v>3150166.4000000008</v>
      </c>
      <c r="K154" s="30">
        <v>3293878.66</v>
      </c>
      <c r="L154" s="30">
        <v>3069361.0799999991</v>
      </c>
      <c r="M154" s="30">
        <v>2602222.7300000004</v>
      </c>
      <c r="N154" s="30"/>
      <c r="O154" s="30">
        <v>31734401.669999998</v>
      </c>
      <c r="P154" s="30">
        <v>156163825.91000003</v>
      </c>
    </row>
    <row r="155" spans="1:16" ht="15.75" x14ac:dyDescent="0.25">
      <c r="A155" s="35" t="s">
        <v>91</v>
      </c>
      <c r="B155" s="30">
        <v>0</v>
      </c>
      <c r="C155" s="30">
        <v>0</v>
      </c>
      <c r="D155" s="30">
        <v>0</v>
      </c>
      <c r="E155" s="54">
        <v>0</v>
      </c>
      <c r="F155" s="54">
        <v>0</v>
      </c>
      <c r="G155" s="54">
        <v>0</v>
      </c>
      <c r="H155" s="30">
        <v>0</v>
      </c>
      <c r="I155" s="30">
        <v>0</v>
      </c>
      <c r="J155" s="30">
        <v>0</v>
      </c>
      <c r="K155" s="30">
        <v>0</v>
      </c>
      <c r="L155" s="30">
        <v>0</v>
      </c>
      <c r="M155" s="30">
        <v>0</v>
      </c>
      <c r="N155" s="30"/>
      <c r="O155" s="30">
        <v>0</v>
      </c>
      <c r="P155" s="30">
        <v>0</v>
      </c>
    </row>
    <row r="156" spans="1:16" ht="15.75" x14ac:dyDescent="0.25">
      <c r="A156" s="35" t="s">
        <v>92</v>
      </c>
      <c r="B156" s="30">
        <v>0</v>
      </c>
      <c r="C156" s="30">
        <v>0</v>
      </c>
      <c r="D156" s="30">
        <v>0</v>
      </c>
      <c r="E156" s="54">
        <v>0</v>
      </c>
      <c r="F156" s="54">
        <v>0</v>
      </c>
      <c r="G156" s="54">
        <v>0</v>
      </c>
      <c r="H156" s="30">
        <v>0</v>
      </c>
      <c r="I156" s="30">
        <v>0</v>
      </c>
      <c r="J156" s="30">
        <v>0</v>
      </c>
      <c r="K156" s="30">
        <v>125981.7</v>
      </c>
      <c r="L156" s="30">
        <v>0</v>
      </c>
      <c r="M156" s="30">
        <v>0</v>
      </c>
      <c r="N156" s="30"/>
      <c r="O156" s="30">
        <v>125981.7</v>
      </c>
      <c r="P156" s="30">
        <v>125981.7</v>
      </c>
    </row>
    <row r="157" spans="1:16" ht="13.5" x14ac:dyDescent="0.25">
      <c r="A157" s="35" t="s">
        <v>31</v>
      </c>
      <c r="B157" s="30">
        <v>14681030.579999998</v>
      </c>
      <c r="C157" s="30">
        <v>15229341.730000004</v>
      </c>
      <c r="D157" s="30">
        <v>13405006.440000001</v>
      </c>
      <c r="E157" s="54">
        <v>14224989.319999997</v>
      </c>
      <c r="F157" s="54">
        <v>13443129.519999994</v>
      </c>
      <c r="G157" s="54">
        <v>13939209.979999995</v>
      </c>
      <c r="H157" s="30">
        <v>13721473.620000001</v>
      </c>
      <c r="I157" s="30">
        <v>15518088.910000002</v>
      </c>
      <c r="J157" s="30">
        <v>16431610.749999994</v>
      </c>
      <c r="K157" s="30">
        <v>16026286.540000001</v>
      </c>
      <c r="L157" s="30">
        <v>15521910.77</v>
      </c>
      <c r="M157" s="30">
        <v>13742321.910000002</v>
      </c>
      <c r="N157" s="30"/>
      <c r="O157" s="30">
        <v>175884400.06999999</v>
      </c>
      <c r="P157" s="30">
        <v>844327074.82000005</v>
      </c>
    </row>
    <row r="158" spans="1:16" ht="13.5" x14ac:dyDescent="0.25">
      <c r="A158" s="35" t="s">
        <v>85</v>
      </c>
      <c r="B158" s="30">
        <v>4991550.3800000008</v>
      </c>
      <c r="C158" s="30">
        <v>5177976.1899999995</v>
      </c>
      <c r="D158" s="30">
        <v>4557702.1899999995</v>
      </c>
      <c r="E158" s="54">
        <v>4836496.3699999992</v>
      </c>
      <c r="F158" s="54">
        <v>4570664.07</v>
      </c>
      <c r="G158" s="54">
        <v>4739331.42</v>
      </c>
      <c r="H158" s="30">
        <v>4665301.04</v>
      </c>
      <c r="I158" s="30">
        <v>5276150.24</v>
      </c>
      <c r="J158" s="30">
        <v>5586747.6399999987</v>
      </c>
      <c r="K158" s="30">
        <v>5448937.4400000004</v>
      </c>
      <c r="L158" s="30">
        <v>5277449.6499999994</v>
      </c>
      <c r="M158" s="30">
        <v>4672389.47</v>
      </c>
      <c r="N158" s="30"/>
      <c r="O158" s="30">
        <v>59800696.099999994</v>
      </c>
      <c r="P158" s="30">
        <v>287071205.55000001</v>
      </c>
    </row>
    <row r="159" spans="1:16" ht="15.75" x14ac:dyDescent="0.25">
      <c r="A159" s="35" t="s">
        <v>93</v>
      </c>
      <c r="B159" s="30">
        <v>587241.25000000012</v>
      </c>
      <c r="C159" s="30">
        <v>609173.68000000005</v>
      </c>
      <c r="D159" s="30">
        <v>536200.24</v>
      </c>
      <c r="E159" s="54">
        <v>568999.57000000007</v>
      </c>
      <c r="F159" s="54">
        <v>537725.17000000016</v>
      </c>
      <c r="G159" s="54">
        <v>557568.37999999989</v>
      </c>
      <c r="H159" s="30">
        <v>548858.92999999982</v>
      </c>
      <c r="I159" s="30">
        <v>620723.56000000006</v>
      </c>
      <c r="J159" s="30">
        <v>657264.4</v>
      </c>
      <c r="K159" s="30">
        <v>641051.46000000008</v>
      </c>
      <c r="L159" s="30">
        <v>620876.43999999994</v>
      </c>
      <c r="M159" s="30">
        <v>549692.86</v>
      </c>
      <c r="N159" s="30"/>
      <c r="O159" s="30">
        <v>7035375.9400000004</v>
      </c>
      <c r="P159" s="30">
        <v>33773082.990000002</v>
      </c>
    </row>
    <row r="160" spans="1:16" ht="15.75" x14ac:dyDescent="0.25">
      <c r="A160" s="35" t="s">
        <v>94</v>
      </c>
      <c r="B160" s="30">
        <v>734051.5199999999</v>
      </c>
      <c r="C160" s="30">
        <v>761467.09</v>
      </c>
      <c r="D160" s="30">
        <v>670250.31000000006</v>
      </c>
      <c r="E160" s="54">
        <v>711249.47000000009</v>
      </c>
      <c r="F160" s="54">
        <v>672156.47</v>
      </c>
      <c r="G160" s="54">
        <v>696960.50000000023</v>
      </c>
      <c r="H160" s="30">
        <v>686073.72</v>
      </c>
      <c r="I160" s="30">
        <v>775904.44</v>
      </c>
      <c r="J160" s="30">
        <v>821580.53999999992</v>
      </c>
      <c r="K160" s="30">
        <v>801314.36000000022</v>
      </c>
      <c r="L160" s="30">
        <v>776095.57</v>
      </c>
      <c r="M160" s="30">
        <v>687116.12</v>
      </c>
      <c r="N160" s="30"/>
      <c r="O160" s="30">
        <v>8794220.1099999994</v>
      </c>
      <c r="P160" s="30">
        <v>42216354.089999996</v>
      </c>
    </row>
    <row r="161" spans="1:16" ht="15.75" x14ac:dyDescent="0.25">
      <c r="A161" s="35" t="s">
        <v>95</v>
      </c>
      <c r="B161" s="30">
        <v>1523602.75</v>
      </c>
      <c r="C161" s="30">
        <v>1568409.27</v>
      </c>
      <c r="D161" s="30">
        <v>1403187.58</v>
      </c>
      <c r="E161" s="54">
        <v>1494800.4</v>
      </c>
      <c r="F161" s="54">
        <v>1383832.1199999999</v>
      </c>
      <c r="G161" s="54">
        <v>1456001.3000000003</v>
      </c>
      <c r="H161" s="30">
        <v>1410706.53</v>
      </c>
      <c r="I161" s="30">
        <v>1603577.94</v>
      </c>
      <c r="J161" s="30">
        <v>1699529.4999999998</v>
      </c>
      <c r="K161" s="30">
        <v>1659143.08</v>
      </c>
      <c r="L161" s="30">
        <v>1612143.16</v>
      </c>
      <c r="M161" s="30">
        <v>1427044.29</v>
      </c>
      <c r="N161" s="30"/>
      <c r="O161" s="30">
        <v>18241977.919999998</v>
      </c>
      <c r="P161" s="30">
        <v>91966919.24000001</v>
      </c>
    </row>
    <row r="162" spans="1:16" ht="13.5" x14ac:dyDescent="0.25">
      <c r="A162" s="35" t="s">
        <v>89</v>
      </c>
      <c r="B162" s="54">
        <v>294.96565498673948</v>
      </c>
      <c r="C162" s="54">
        <v>305.96367112004026</v>
      </c>
      <c r="D162" s="54">
        <v>278.2507148787779</v>
      </c>
      <c r="E162" s="54">
        <v>285.77433995620459</v>
      </c>
      <c r="F162" s="54">
        <v>278.68339317550465</v>
      </c>
      <c r="G162" s="54">
        <v>279.63428783501837</v>
      </c>
      <c r="H162" s="54">
        <v>275.2662818969668</v>
      </c>
      <c r="I162" s="54">
        <v>344.83109439580466</v>
      </c>
      <c r="J162" s="54">
        <v>329.91227462554701</v>
      </c>
      <c r="K162" s="54">
        <v>333.04834871155447</v>
      </c>
      <c r="L162" s="54">
        <v>312.16134603008607</v>
      </c>
      <c r="M162" s="54">
        <v>285.58441209476314</v>
      </c>
      <c r="N162" s="30"/>
      <c r="O162" s="54"/>
      <c r="P162" s="54"/>
    </row>
    <row r="163" spans="1:16" ht="15.75" x14ac:dyDescent="0.25">
      <c r="A163" s="35" t="s">
        <v>96</v>
      </c>
      <c r="B163" s="55">
        <v>1605.5483870967741</v>
      </c>
      <c r="C163" s="55">
        <v>1605.6451612903227</v>
      </c>
      <c r="D163" s="55">
        <v>1605.8666666666666</v>
      </c>
      <c r="E163" s="55">
        <v>1605.7096774193549</v>
      </c>
      <c r="F163" s="55">
        <v>1607.9333333333334</v>
      </c>
      <c r="G163" s="55">
        <v>1608</v>
      </c>
      <c r="H163" s="55">
        <v>1608</v>
      </c>
      <c r="I163" s="55">
        <v>1607.2142857142858</v>
      </c>
      <c r="J163" s="55">
        <v>1606.6451612903227</v>
      </c>
      <c r="K163" s="55">
        <v>1604</v>
      </c>
      <c r="L163" s="55">
        <v>1604</v>
      </c>
      <c r="M163" s="55">
        <v>1604</v>
      </c>
      <c r="N163" s="30"/>
      <c r="O163" s="55"/>
      <c r="P163" s="55"/>
    </row>
    <row r="164" spans="1:16" ht="15.75" x14ac:dyDescent="0.25">
      <c r="A164" s="35" t="s">
        <v>97</v>
      </c>
      <c r="B164" s="56">
        <v>-3.191058084542564E-2</v>
      </c>
      <c r="C164" s="56">
        <v>-1.257627078566248E-3</v>
      </c>
      <c r="D164" s="56">
        <v>-2.6849145138782893E-2</v>
      </c>
      <c r="E164" s="56">
        <v>-5.4361210455418085E-3</v>
      </c>
      <c r="F164" s="56">
        <v>-6.2758659524572491E-2</v>
      </c>
      <c r="G164" s="56">
        <v>3.197157393572847E-2</v>
      </c>
      <c r="H164" s="56">
        <v>4.5062985507053677E-2</v>
      </c>
      <c r="I164" s="56">
        <v>4.0135356694185553E-2</v>
      </c>
      <c r="J164" s="56">
        <v>-2.6932775391921071E-2</v>
      </c>
      <c r="K164" s="56">
        <v>6.5406511626235009E-2</v>
      </c>
      <c r="L164" s="56">
        <v>-1.2449211121577819E-2</v>
      </c>
      <c r="M164" s="56">
        <v>-6.0550818956184305E-4</v>
      </c>
      <c r="N164" s="30"/>
      <c r="O164" s="56">
        <v>5.4911461577589193E-4</v>
      </c>
      <c r="P164" s="56"/>
    </row>
    <row r="165" spans="1:16" ht="13.5" x14ac:dyDescent="0.25">
      <c r="A165" s="35"/>
      <c r="B165" s="55"/>
      <c r="C165" s="56"/>
      <c r="D165" s="56"/>
      <c r="E165" s="56"/>
      <c r="F165" s="56"/>
      <c r="G165" s="56"/>
      <c r="H165" s="56"/>
      <c r="I165" s="56"/>
      <c r="J165" s="56"/>
      <c r="K165" s="56"/>
      <c r="L165" s="56"/>
      <c r="M165" s="56"/>
      <c r="N165" s="30"/>
      <c r="O165" s="56"/>
      <c r="P165" s="56"/>
    </row>
    <row r="166" spans="1:16" ht="13.5" x14ac:dyDescent="0.25">
      <c r="A166" s="35"/>
      <c r="B166" s="55"/>
      <c r="C166" s="56"/>
      <c r="D166" s="56"/>
      <c r="E166" s="56"/>
      <c r="F166" s="56"/>
      <c r="G166" s="56"/>
      <c r="H166" s="56"/>
      <c r="I166" s="56"/>
      <c r="J166" s="56"/>
      <c r="K166" s="56"/>
      <c r="L166" s="56"/>
      <c r="M166" s="56"/>
      <c r="N166" s="30"/>
      <c r="O166" s="56"/>
      <c r="P166" s="56"/>
    </row>
    <row r="167" spans="1:16" ht="15" x14ac:dyDescent="0.3">
      <c r="A167" s="44" t="s">
        <v>115</v>
      </c>
      <c r="B167" s="55"/>
      <c r="C167" s="56"/>
      <c r="D167" s="56"/>
      <c r="E167" s="56"/>
      <c r="F167" s="56"/>
      <c r="G167" s="56"/>
      <c r="H167" s="56"/>
      <c r="I167" s="56"/>
      <c r="J167" s="56"/>
      <c r="K167" s="56"/>
      <c r="L167" s="56"/>
      <c r="M167" s="56"/>
      <c r="N167" s="30"/>
      <c r="O167" s="56"/>
      <c r="P167" s="56"/>
    </row>
    <row r="168" spans="1:16" ht="13.5" x14ac:dyDescent="0.25">
      <c r="A168" s="35" t="s">
        <v>1</v>
      </c>
      <c r="B168" s="30">
        <v>79530955.919999972</v>
      </c>
      <c r="C168" s="30">
        <v>86096567.850000024</v>
      </c>
      <c r="D168" s="30">
        <v>77897416.959999993</v>
      </c>
      <c r="E168" s="30">
        <v>83143582.629999995</v>
      </c>
      <c r="F168" s="30">
        <v>79992903.540000007</v>
      </c>
      <c r="G168" s="30">
        <v>80757204.349999994</v>
      </c>
      <c r="H168" s="30">
        <v>81037293.510000005</v>
      </c>
      <c r="I168" s="30">
        <v>77848021.229999989</v>
      </c>
      <c r="J168" s="30">
        <v>89257056.750000015</v>
      </c>
      <c r="K168" s="30">
        <v>87876998.999999985</v>
      </c>
      <c r="L168" s="30">
        <v>92149656.479999974</v>
      </c>
      <c r="M168" s="30">
        <v>86552072.35999997</v>
      </c>
      <c r="N168" s="30"/>
      <c r="O168" s="30">
        <v>1002139730.58</v>
      </c>
      <c r="P168" s="30">
        <v>2691335782.6799998</v>
      </c>
    </row>
    <row r="169" spans="1:16" ht="13.5" x14ac:dyDescent="0.25">
      <c r="A169" s="35" t="s">
        <v>2</v>
      </c>
      <c r="B169" s="30">
        <v>71501145.999999985</v>
      </c>
      <c r="C169" s="30">
        <v>77393606.929999992</v>
      </c>
      <c r="D169" s="30">
        <v>70304002.480000004</v>
      </c>
      <c r="E169" s="30">
        <v>75096733.49000001</v>
      </c>
      <c r="F169" s="30">
        <v>71896482.200000003</v>
      </c>
      <c r="G169" s="30">
        <v>73112159.049999997</v>
      </c>
      <c r="H169" s="30">
        <v>73018796.939999983</v>
      </c>
      <c r="I169" s="30">
        <v>70276783.599999979</v>
      </c>
      <c r="J169" s="30">
        <v>80652953.069999993</v>
      </c>
      <c r="K169" s="30">
        <v>79234585.709999993</v>
      </c>
      <c r="L169" s="30">
        <v>82826105.679999992</v>
      </c>
      <c r="M169" s="30">
        <v>78227002.160000011</v>
      </c>
      <c r="N169" s="30"/>
      <c r="O169" s="30">
        <v>903540357.30999994</v>
      </c>
      <c r="P169" s="30">
        <v>2419918159.4200001</v>
      </c>
    </row>
    <row r="170" spans="1:16" ht="15.75" x14ac:dyDescent="0.25">
      <c r="A170" s="35" t="s">
        <v>90</v>
      </c>
      <c r="B170" s="30">
        <v>1969083.03</v>
      </c>
      <c r="C170" s="30">
        <v>1888279.35</v>
      </c>
      <c r="D170" s="30">
        <v>2005414.4299999997</v>
      </c>
      <c r="E170" s="30">
        <v>1915823.51</v>
      </c>
      <c r="F170" s="30">
        <v>1933347.56</v>
      </c>
      <c r="G170" s="30">
        <v>1579873.1599999997</v>
      </c>
      <c r="H170" s="30">
        <v>1814960.7500000002</v>
      </c>
      <c r="I170" s="30">
        <v>1370419.4999999998</v>
      </c>
      <c r="J170" s="30">
        <v>1689090.55</v>
      </c>
      <c r="K170" s="30">
        <v>1855384.99</v>
      </c>
      <c r="L170" s="30">
        <v>1921279.66</v>
      </c>
      <c r="M170" s="30">
        <v>1982536.0400000003</v>
      </c>
      <c r="N170" s="30"/>
      <c r="O170" s="30">
        <v>21925492.529999997</v>
      </c>
      <c r="P170" s="30">
        <v>58396973.159999996</v>
      </c>
    </row>
    <row r="171" spans="1:16" ht="15.75" x14ac:dyDescent="0.25">
      <c r="A171" s="35" t="s">
        <v>91</v>
      </c>
      <c r="B171" s="30">
        <v>0</v>
      </c>
      <c r="C171" s="30">
        <v>0</v>
      </c>
      <c r="D171" s="30">
        <v>0</v>
      </c>
      <c r="E171" s="30">
        <v>0</v>
      </c>
      <c r="F171" s="30">
        <v>0</v>
      </c>
      <c r="G171" s="30">
        <v>0</v>
      </c>
      <c r="H171" s="30">
        <v>0</v>
      </c>
      <c r="I171" s="30">
        <v>0</v>
      </c>
      <c r="J171" s="30">
        <v>0</v>
      </c>
      <c r="K171" s="30">
        <v>0</v>
      </c>
      <c r="L171" s="30">
        <v>0</v>
      </c>
      <c r="M171" s="30">
        <v>0</v>
      </c>
      <c r="N171" s="30"/>
      <c r="O171" s="30">
        <v>0</v>
      </c>
      <c r="P171" s="30">
        <v>0</v>
      </c>
    </row>
    <row r="172" spans="1:16" ht="15.75" x14ac:dyDescent="0.25">
      <c r="A172" s="35" t="s">
        <v>92</v>
      </c>
      <c r="B172" s="30">
        <v>0</v>
      </c>
      <c r="C172" s="30">
        <v>0</v>
      </c>
      <c r="D172" s="30">
        <v>0</v>
      </c>
      <c r="E172" s="30">
        <v>0</v>
      </c>
      <c r="F172" s="30">
        <v>0</v>
      </c>
      <c r="G172" s="30">
        <v>0</v>
      </c>
      <c r="H172" s="30">
        <v>0</v>
      </c>
      <c r="I172" s="30">
        <v>0</v>
      </c>
      <c r="J172" s="30">
        <v>0</v>
      </c>
      <c r="K172" s="30">
        <v>78623.62</v>
      </c>
      <c r="L172" s="30">
        <v>0</v>
      </c>
      <c r="M172" s="30">
        <v>0</v>
      </c>
      <c r="N172" s="30"/>
      <c r="O172" s="30">
        <v>78623.62</v>
      </c>
      <c r="P172" s="30">
        <v>78149.049999999988</v>
      </c>
    </row>
    <row r="173" spans="1:16" ht="13.5" x14ac:dyDescent="0.25">
      <c r="A173" s="35" t="s">
        <v>31</v>
      </c>
      <c r="B173" s="30">
        <v>6060726.8900000006</v>
      </c>
      <c r="C173" s="30">
        <v>6814681.5700000012</v>
      </c>
      <c r="D173" s="30">
        <v>5588000.0499999989</v>
      </c>
      <c r="E173" s="30">
        <v>6131025.629999998</v>
      </c>
      <c r="F173" s="30">
        <v>6163073.7800000003</v>
      </c>
      <c r="G173" s="30">
        <v>6065172.1400000015</v>
      </c>
      <c r="H173" s="30">
        <v>6203535.8199999975</v>
      </c>
      <c r="I173" s="30">
        <v>6200818.129999998</v>
      </c>
      <c r="J173" s="30">
        <v>6915013.129999999</v>
      </c>
      <c r="K173" s="30">
        <v>6865651.9200000018</v>
      </c>
      <c r="L173" s="30">
        <v>7402271.1400000006</v>
      </c>
      <c r="M173" s="30">
        <v>6342534.1600000029</v>
      </c>
      <c r="N173" s="30"/>
      <c r="O173" s="30">
        <v>76752504.359999999</v>
      </c>
      <c r="P173" s="30">
        <v>213098799.14999998</v>
      </c>
    </row>
    <row r="174" spans="1:16" ht="13.5" x14ac:dyDescent="0.25">
      <c r="A174" s="35" t="s">
        <v>85</v>
      </c>
      <c r="B174" s="30">
        <v>2060647.1399999994</v>
      </c>
      <c r="C174" s="30">
        <v>2316991.7400000002</v>
      </c>
      <c r="D174" s="30">
        <v>1899920.03</v>
      </c>
      <c r="E174" s="30">
        <v>2084548.71</v>
      </c>
      <c r="F174" s="30">
        <v>2095445.0899999999</v>
      </c>
      <c r="G174" s="30">
        <v>2062158.52</v>
      </c>
      <c r="H174" s="30">
        <v>2109202.19</v>
      </c>
      <c r="I174" s="30">
        <v>2108278.1500000004</v>
      </c>
      <c r="J174" s="30">
        <v>2351104.4599999995</v>
      </c>
      <c r="K174" s="30">
        <v>2334321.6399999992</v>
      </c>
      <c r="L174" s="30">
        <v>2516772.19</v>
      </c>
      <c r="M174" s="30">
        <v>2156461.5799999996</v>
      </c>
      <c r="N174" s="30"/>
      <c r="O174" s="30">
        <v>26095851.440000001</v>
      </c>
      <c r="P174" s="30">
        <v>72453591.74000001</v>
      </c>
    </row>
    <row r="175" spans="1:16" ht="15.75" x14ac:dyDescent="0.25">
      <c r="A175" s="35" t="s">
        <v>93</v>
      </c>
      <c r="B175" s="30">
        <v>242429.08000000005</v>
      </c>
      <c r="C175" s="30">
        <v>272587.26</v>
      </c>
      <c r="D175" s="30">
        <v>223519.98999999996</v>
      </c>
      <c r="E175" s="30">
        <v>245241.03</v>
      </c>
      <c r="F175" s="30">
        <v>246522.95</v>
      </c>
      <c r="G175" s="30">
        <v>242606.88999999998</v>
      </c>
      <c r="H175" s="30">
        <v>248141.43999999994</v>
      </c>
      <c r="I175" s="30">
        <v>248032.73000000004</v>
      </c>
      <c r="J175" s="30">
        <v>276600.52000000008</v>
      </c>
      <c r="K175" s="30">
        <v>274626.03999999992</v>
      </c>
      <c r="L175" s="30">
        <v>296090.81999999995</v>
      </c>
      <c r="M175" s="30">
        <v>253701.37000000005</v>
      </c>
      <c r="N175" s="30"/>
      <c r="O175" s="30">
        <v>3070100.12</v>
      </c>
      <c r="P175" s="30">
        <v>8523951.9100000001</v>
      </c>
    </row>
    <row r="176" spans="1:16" ht="15.75" x14ac:dyDescent="0.25">
      <c r="A176" s="35" t="s">
        <v>94</v>
      </c>
      <c r="B176" s="30">
        <v>303036.34000000003</v>
      </c>
      <c r="C176" s="30">
        <v>340734.10000000009</v>
      </c>
      <c r="D176" s="30">
        <v>279400.01000000007</v>
      </c>
      <c r="E176" s="30">
        <v>306551.27</v>
      </c>
      <c r="F176" s="30">
        <v>308153.7</v>
      </c>
      <c r="G176" s="30">
        <v>303258.60000000003</v>
      </c>
      <c r="H176" s="30">
        <v>310176.8000000001</v>
      </c>
      <c r="I176" s="30">
        <v>310040.92</v>
      </c>
      <c r="J176" s="30">
        <v>345750.65</v>
      </c>
      <c r="K176" s="30">
        <v>343282.60000000003</v>
      </c>
      <c r="L176" s="30">
        <v>370113.55000000005</v>
      </c>
      <c r="M176" s="30">
        <v>317126.72000000009</v>
      </c>
      <c r="N176" s="30"/>
      <c r="O176" s="30">
        <v>3837625.2600000002</v>
      </c>
      <c r="P176" s="30">
        <v>10654940.140000001</v>
      </c>
    </row>
    <row r="177" spans="1:16" ht="15.75" x14ac:dyDescent="0.25">
      <c r="A177" s="35" t="s">
        <v>95</v>
      </c>
      <c r="B177" s="30">
        <v>628713.70000000007</v>
      </c>
      <c r="C177" s="30">
        <v>702169.61999999988</v>
      </c>
      <c r="D177" s="30">
        <v>584813.48</v>
      </c>
      <c r="E177" s="30">
        <v>643891.59000000008</v>
      </c>
      <c r="F177" s="30">
        <v>636525.19999999984</v>
      </c>
      <c r="G177" s="30">
        <v>636031.09</v>
      </c>
      <c r="H177" s="30">
        <v>637257.73000000021</v>
      </c>
      <c r="I177" s="30">
        <v>641113.12999999989</v>
      </c>
      <c r="J177" s="30">
        <v>714051.9</v>
      </c>
      <c r="K177" s="30">
        <v>710765.34000000008</v>
      </c>
      <c r="L177" s="30">
        <v>767601.00999999989</v>
      </c>
      <c r="M177" s="30">
        <v>658627.12000000023</v>
      </c>
      <c r="N177" s="30"/>
      <c r="O177" s="30">
        <v>7961560.9099999992</v>
      </c>
      <c r="P177" s="30">
        <v>22558085.25</v>
      </c>
    </row>
    <row r="178" spans="1:16" ht="13.5" x14ac:dyDescent="0.25">
      <c r="A178" s="35" t="s">
        <v>89</v>
      </c>
      <c r="B178" s="54">
        <v>326.21383766618226</v>
      </c>
      <c r="C178" s="54">
        <v>366.38072956989259</v>
      </c>
      <c r="D178" s="54">
        <v>310.44444722222215</v>
      </c>
      <c r="E178" s="54">
        <v>329.62503387096763</v>
      </c>
      <c r="F178" s="54">
        <v>342.39298777777782</v>
      </c>
      <c r="G178" s="54">
        <v>326.0845236559141</v>
      </c>
      <c r="H178" s="54">
        <v>333.64899801000365</v>
      </c>
      <c r="I178" s="54">
        <v>369.75659689922469</v>
      </c>
      <c r="J178" s="54">
        <v>373.05854175658175</v>
      </c>
      <c r="K178" s="54">
        <v>381.42510666666675</v>
      </c>
      <c r="L178" s="54">
        <v>397.97156666666672</v>
      </c>
      <c r="M178" s="54">
        <v>352.36300888888906</v>
      </c>
      <c r="N178" s="30"/>
      <c r="O178" s="54"/>
      <c r="P178" s="54"/>
    </row>
    <row r="179" spans="1:16" ht="15.75" x14ac:dyDescent="0.25">
      <c r="A179" s="35" t="s">
        <v>96</v>
      </c>
      <c r="B179" s="55">
        <v>599.32258064516134</v>
      </c>
      <c r="C179" s="55">
        <v>600</v>
      </c>
      <c r="D179" s="55">
        <v>600</v>
      </c>
      <c r="E179" s="55">
        <v>600</v>
      </c>
      <c r="F179" s="55">
        <v>600</v>
      </c>
      <c r="G179" s="55">
        <v>600</v>
      </c>
      <c r="H179" s="55">
        <v>599.77419354838707</v>
      </c>
      <c r="I179" s="55">
        <v>598.92857142857144</v>
      </c>
      <c r="J179" s="55">
        <v>597.93548387096769</v>
      </c>
      <c r="K179" s="55">
        <v>600</v>
      </c>
      <c r="L179" s="55">
        <v>600</v>
      </c>
      <c r="M179" s="55">
        <v>600</v>
      </c>
      <c r="N179" s="30"/>
      <c r="O179" s="55"/>
      <c r="P179" s="55"/>
    </row>
    <row r="180" spans="1:16" ht="15.75" x14ac:dyDescent="0.25">
      <c r="A180" s="35" t="s">
        <v>107</v>
      </c>
      <c r="B180" s="56">
        <v>9.777028388856257E-2</v>
      </c>
      <c r="C180" s="56">
        <v>0.24512668536411186</v>
      </c>
      <c r="D180" s="56">
        <v>0.13558116325376957</v>
      </c>
      <c r="E180" s="56">
        <v>0.15085599676735995</v>
      </c>
      <c r="F180" s="56">
        <v>0.14354203684330358</v>
      </c>
      <c r="G180" s="56">
        <v>0.14842531301658957</v>
      </c>
      <c r="H180" s="56">
        <v>0.16981260368414297</v>
      </c>
      <c r="I180" s="56">
        <v>0.10862738575038011</v>
      </c>
      <c r="J180" s="56">
        <v>3.2882661518623735E-2</v>
      </c>
      <c r="K180" s="56">
        <v>6.0291481925330848E-2</v>
      </c>
      <c r="L180" s="56">
        <v>0.14164319628620103</v>
      </c>
      <c r="M180" s="56">
        <v>3.5957464437911923E-2</v>
      </c>
      <c r="N180" s="30"/>
      <c r="O180" s="56">
        <v>0.11907598244380635</v>
      </c>
      <c r="P180" s="56"/>
    </row>
    <row r="181" spans="1:16" ht="13.5" x14ac:dyDescent="0.25">
      <c r="A181" s="35"/>
      <c r="B181" s="55"/>
      <c r="C181" s="56"/>
      <c r="D181" s="56"/>
      <c r="E181" s="56"/>
      <c r="F181" s="56"/>
      <c r="G181" s="56"/>
      <c r="H181" s="56"/>
      <c r="I181" s="56"/>
      <c r="J181" s="56"/>
      <c r="K181" s="56"/>
      <c r="L181" s="56"/>
      <c r="M181" s="56"/>
      <c r="N181" s="30"/>
      <c r="O181" s="56"/>
      <c r="P181" s="56"/>
    </row>
    <row r="182" spans="1:16" ht="13.5" x14ac:dyDescent="0.25">
      <c r="A182" s="35"/>
      <c r="B182" s="55"/>
      <c r="C182" s="56"/>
      <c r="D182" s="56"/>
      <c r="E182" s="56"/>
      <c r="F182" s="56"/>
      <c r="G182" s="56"/>
      <c r="H182" s="56"/>
      <c r="I182" s="56"/>
      <c r="J182" s="56"/>
      <c r="K182" s="56"/>
      <c r="L182" s="56"/>
      <c r="M182" s="56"/>
      <c r="N182" s="30"/>
      <c r="O182" s="56"/>
      <c r="P182" s="56"/>
    </row>
    <row r="183" spans="1:16" ht="15" x14ac:dyDescent="0.3">
      <c r="A183" s="44" t="s">
        <v>117</v>
      </c>
      <c r="B183" s="55"/>
      <c r="C183" s="56"/>
      <c r="D183" s="56"/>
      <c r="E183" s="56"/>
      <c r="F183" s="56"/>
      <c r="G183" s="56"/>
      <c r="H183" s="56"/>
      <c r="I183" s="56"/>
      <c r="J183" s="56"/>
      <c r="K183" s="56"/>
      <c r="L183" s="56"/>
      <c r="M183" s="56"/>
      <c r="N183" s="30"/>
      <c r="O183" s="56"/>
      <c r="P183" s="56"/>
    </row>
    <row r="184" spans="1:16" ht="13.5" x14ac:dyDescent="0.25">
      <c r="A184" s="35" t="s">
        <v>1</v>
      </c>
      <c r="B184" s="30">
        <v>35938438.450000003</v>
      </c>
      <c r="C184" s="30">
        <v>38859360.550000012</v>
      </c>
      <c r="D184" s="30">
        <v>35576899.109999999</v>
      </c>
      <c r="E184" s="30">
        <v>34162445.700000003</v>
      </c>
      <c r="F184" s="30">
        <v>29974638.630000003</v>
      </c>
      <c r="G184" s="30">
        <v>26995951.879999999</v>
      </c>
      <c r="H184" s="30">
        <v>24563437.759999998</v>
      </c>
      <c r="I184" s="30">
        <v>24913447.999999996</v>
      </c>
      <c r="J184" s="30">
        <v>30171398.57</v>
      </c>
      <c r="K184" s="30">
        <v>30551792.939999998</v>
      </c>
      <c r="L184" s="30">
        <v>33662012.270000003</v>
      </c>
      <c r="M184" s="30">
        <v>30191115.949999999</v>
      </c>
      <c r="N184" s="30"/>
      <c r="O184" s="30">
        <v>375560939.80999994</v>
      </c>
      <c r="P184" s="30">
        <v>686640469.62</v>
      </c>
    </row>
    <row r="185" spans="1:16" ht="13.5" x14ac:dyDescent="0.25">
      <c r="A185" s="35" t="s">
        <v>2</v>
      </c>
      <c r="B185" s="30">
        <v>32550201.309999995</v>
      </c>
      <c r="C185" s="30">
        <v>35347453.010000005</v>
      </c>
      <c r="D185" s="30">
        <v>32406873.149999999</v>
      </c>
      <c r="E185" s="30">
        <v>30649101.919999998</v>
      </c>
      <c r="F185" s="30">
        <v>26787891.939999998</v>
      </c>
      <c r="G185" s="30">
        <v>24246414.450000003</v>
      </c>
      <c r="H185" s="30">
        <v>21935899.34</v>
      </c>
      <c r="I185" s="30">
        <v>22431322.249999996</v>
      </c>
      <c r="J185" s="30">
        <v>27118445.310000002</v>
      </c>
      <c r="K185" s="30">
        <v>27472291.310000006</v>
      </c>
      <c r="L185" s="30">
        <v>30387641.740000002</v>
      </c>
      <c r="M185" s="30">
        <v>26986459.990000006</v>
      </c>
      <c r="N185" s="30"/>
      <c r="O185" s="30">
        <v>338319995.72000003</v>
      </c>
      <c r="P185" s="30">
        <v>620698550.19000006</v>
      </c>
    </row>
    <row r="186" spans="1:16" ht="15.75" x14ac:dyDescent="0.25">
      <c r="A186" s="35" t="s">
        <v>90</v>
      </c>
      <c r="B186" s="30">
        <v>839848.42</v>
      </c>
      <c r="C186" s="30">
        <v>991550.8899999999</v>
      </c>
      <c r="D186" s="30">
        <v>915857.4600000002</v>
      </c>
      <c r="E186" s="30">
        <v>803500.53999999992</v>
      </c>
      <c r="F186" s="30">
        <v>683702.59</v>
      </c>
      <c r="G186" s="30">
        <v>577629.56000000006</v>
      </c>
      <c r="H186" s="30">
        <v>517563.96999999991</v>
      </c>
      <c r="I186" s="30">
        <v>445403.66999999993</v>
      </c>
      <c r="J186" s="30">
        <v>559112.41</v>
      </c>
      <c r="K186" s="30">
        <v>574199.69999999995</v>
      </c>
      <c r="L186" s="30">
        <v>637236.93000000017</v>
      </c>
      <c r="M186" s="30">
        <v>542839.59</v>
      </c>
      <c r="N186" s="30"/>
      <c r="O186" s="30">
        <v>8088445.7300000004</v>
      </c>
      <c r="P186" s="30">
        <v>13399597.83</v>
      </c>
    </row>
    <row r="187" spans="1:16" ht="15.75" x14ac:dyDescent="0.25">
      <c r="A187" s="35" t="s">
        <v>91</v>
      </c>
      <c r="B187" s="30">
        <v>0</v>
      </c>
      <c r="C187" s="30">
        <v>0</v>
      </c>
      <c r="D187" s="30">
        <v>0</v>
      </c>
      <c r="E187" s="30">
        <v>0</v>
      </c>
      <c r="F187" s="30">
        <v>0</v>
      </c>
      <c r="G187" s="30">
        <v>0</v>
      </c>
      <c r="H187" s="30">
        <v>0</v>
      </c>
      <c r="I187" s="30">
        <v>0</v>
      </c>
      <c r="J187" s="30">
        <v>0</v>
      </c>
      <c r="K187" s="30">
        <v>0</v>
      </c>
      <c r="L187" s="30">
        <v>0</v>
      </c>
      <c r="M187" s="30">
        <v>0</v>
      </c>
      <c r="N187" s="30"/>
      <c r="O187" s="30">
        <v>0</v>
      </c>
      <c r="P187" s="30">
        <v>0</v>
      </c>
    </row>
    <row r="188" spans="1:16" ht="15.75" x14ac:dyDescent="0.25">
      <c r="A188" s="35" t="s">
        <v>92</v>
      </c>
      <c r="B188" s="30">
        <v>0</v>
      </c>
      <c r="C188" s="30">
        <v>0</v>
      </c>
      <c r="D188" s="30">
        <v>0</v>
      </c>
      <c r="E188" s="30">
        <v>0</v>
      </c>
      <c r="F188" s="30">
        <v>0</v>
      </c>
      <c r="G188" s="30">
        <v>0</v>
      </c>
      <c r="H188" s="30">
        <v>0</v>
      </c>
      <c r="I188" s="30">
        <v>0</v>
      </c>
      <c r="J188" s="30">
        <v>0</v>
      </c>
      <c r="K188" s="30">
        <v>46895.65</v>
      </c>
      <c r="L188" s="30">
        <v>0</v>
      </c>
      <c r="M188" s="30">
        <v>0</v>
      </c>
      <c r="N188" s="30"/>
      <c r="O188" s="30">
        <v>46895.65</v>
      </c>
      <c r="P188" s="30">
        <v>46895.65</v>
      </c>
    </row>
    <row r="189" spans="1:16" ht="13.5" x14ac:dyDescent="0.25">
      <c r="A189" s="35" t="s">
        <v>31</v>
      </c>
      <c r="B189" s="30">
        <v>2548388.7199999997</v>
      </c>
      <c r="C189" s="30">
        <v>2520356.6500000004</v>
      </c>
      <c r="D189" s="30">
        <v>2254168.5000000005</v>
      </c>
      <c r="E189" s="30">
        <v>2709843.2399999998</v>
      </c>
      <c r="F189" s="30">
        <v>2503044.1</v>
      </c>
      <c r="G189" s="30">
        <v>2171907.87</v>
      </c>
      <c r="H189" s="30">
        <v>2109974.4499999993</v>
      </c>
      <c r="I189" s="30">
        <v>2036722.0800000003</v>
      </c>
      <c r="J189" s="30">
        <v>2493840.8500000006</v>
      </c>
      <c r="K189" s="30">
        <v>2552197.58</v>
      </c>
      <c r="L189" s="30">
        <v>2637133.6000000006</v>
      </c>
      <c r="M189" s="30">
        <v>2661816.3699999996</v>
      </c>
      <c r="N189" s="30"/>
      <c r="O189" s="30">
        <v>29199394.010000009</v>
      </c>
      <c r="P189" s="30">
        <v>52589217.250000015</v>
      </c>
    </row>
    <row r="190" spans="1:16" ht="13.5" x14ac:dyDescent="0.25">
      <c r="A190" s="35" t="s">
        <v>85</v>
      </c>
      <c r="B190" s="30">
        <v>866452.14</v>
      </c>
      <c r="C190" s="30">
        <v>856921.2699999999</v>
      </c>
      <c r="D190" s="30">
        <v>766417.30000000016</v>
      </c>
      <c r="E190" s="30">
        <v>921346.72</v>
      </c>
      <c r="F190" s="30">
        <v>851034.98</v>
      </c>
      <c r="G190" s="30">
        <v>738448.69</v>
      </c>
      <c r="H190" s="30">
        <v>717391.3</v>
      </c>
      <c r="I190" s="30">
        <v>692485.5</v>
      </c>
      <c r="J190" s="30">
        <v>847905.89</v>
      </c>
      <c r="K190" s="30">
        <v>867747.19</v>
      </c>
      <c r="L190" s="30">
        <v>896625.42999999993</v>
      </c>
      <c r="M190" s="30">
        <v>905017.56</v>
      </c>
      <c r="N190" s="30"/>
      <c r="O190" s="30">
        <v>9927793.9699999988</v>
      </c>
      <c r="P190" s="30">
        <v>17880333.919999998</v>
      </c>
    </row>
    <row r="191" spans="1:16" ht="15.75" x14ac:dyDescent="0.25">
      <c r="A191" s="35" t="s">
        <v>93</v>
      </c>
      <c r="B191" s="30">
        <v>101935.55000000003</v>
      </c>
      <c r="C191" s="30">
        <v>100814.28000000001</v>
      </c>
      <c r="D191" s="30">
        <v>90166.760000000038</v>
      </c>
      <c r="E191" s="30">
        <v>108393.71999999999</v>
      </c>
      <c r="F191" s="30">
        <v>100121.76999999999</v>
      </c>
      <c r="G191" s="30">
        <v>86876.319999999992</v>
      </c>
      <c r="H191" s="30">
        <v>84398.98000000001</v>
      </c>
      <c r="I191" s="30">
        <v>81468.89</v>
      </c>
      <c r="J191" s="30">
        <v>99753.640000000014</v>
      </c>
      <c r="K191" s="30">
        <v>102087.93000000002</v>
      </c>
      <c r="L191" s="30">
        <v>105485.34999999999</v>
      </c>
      <c r="M191" s="30">
        <v>106472.67000000001</v>
      </c>
      <c r="N191" s="30"/>
      <c r="O191" s="30">
        <v>1167975.8600000001</v>
      </c>
      <c r="P191" s="30">
        <v>2103568.71</v>
      </c>
    </row>
    <row r="192" spans="1:16" ht="15.75" x14ac:dyDescent="0.25">
      <c r="A192" s="35" t="s">
        <v>94</v>
      </c>
      <c r="B192" s="30">
        <v>127419.44000000002</v>
      </c>
      <c r="C192" s="30">
        <v>126017.82000000002</v>
      </c>
      <c r="D192" s="30">
        <v>112708.4</v>
      </c>
      <c r="E192" s="30">
        <v>135492.16000000003</v>
      </c>
      <c r="F192" s="30">
        <v>125152.18000000002</v>
      </c>
      <c r="G192" s="30">
        <v>108595.37999999999</v>
      </c>
      <c r="H192" s="30">
        <v>105498.70000000001</v>
      </c>
      <c r="I192" s="30">
        <v>101836.11</v>
      </c>
      <c r="J192" s="30">
        <v>124692.04999999997</v>
      </c>
      <c r="K192" s="30">
        <v>127609.85</v>
      </c>
      <c r="L192" s="30">
        <v>131856.68</v>
      </c>
      <c r="M192" s="30">
        <v>133090.85</v>
      </c>
      <c r="N192" s="30"/>
      <c r="O192" s="30">
        <v>1459969.62</v>
      </c>
      <c r="P192" s="30">
        <v>2629460.8600000003</v>
      </c>
    </row>
    <row r="193" spans="1:16" ht="15.75" x14ac:dyDescent="0.25">
      <c r="A193" s="35" t="s">
        <v>95</v>
      </c>
      <c r="B193" s="30">
        <v>265421.22000000009</v>
      </c>
      <c r="C193" s="30">
        <v>260247.44999999995</v>
      </c>
      <c r="D193" s="30">
        <v>236565.68</v>
      </c>
      <c r="E193" s="30">
        <v>284206.70000000007</v>
      </c>
      <c r="F193" s="30">
        <v>259090.21000000005</v>
      </c>
      <c r="G193" s="30">
        <v>228291.64999999997</v>
      </c>
      <c r="H193" s="30">
        <v>218374.04</v>
      </c>
      <c r="I193" s="30">
        <v>212262.21</v>
      </c>
      <c r="J193" s="30">
        <v>257880.38999999998</v>
      </c>
      <c r="K193" s="30">
        <v>264000.92</v>
      </c>
      <c r="L193" s="30">
        <v>273649.63</v>
      </c>
      <c r="M193" s="30">
        <v>277275.09000000003</v>
      </c>
      <c r="N193" s="30"/>
      <c r="O193" s="30">
        <v>3037265.19</v>
      </c>
      <c r="P193" s="30">
        <v>5494849</v>
      </c>
    </row>
    <row r="194" spans="1:16" ht="13.5" x14ac:dyDescent="0.25">
      <c r="A194" s="35" t="s">
        <v>89</v>
      </c>
      <c r="B194" s="54">
        <v>141.23191753491463</v>
      </c>
      <c r="C194" s="54">
        <v>139.69386154528326</v>
      </c>
      <c r="D194" s="54">
        <v>129.10472508591067</v>
      </c>
      <c r="E194" s="54">
        <v>148.48456109589037</v>
      </c>
      <c r="F194" s="54">
        <v>141.41492090395479</v>
      </c>
      <c r="G194" s="54">
        <v>118.76136646981629</v>
      </c>
      <c r="H194" s="54">
        <v>116.0474342756572</v>
      </c>
      <c r="I194" s="54">
        <v>122.25222569027612</v>
      </c>
      <c r="J194" s="54">
        <v>135.20416644076988</v>
      </c>
      <c r="K194" s="54">
        <v>142.84421447361055</v>
      </c>
      <c r="L194" s="54">
        <v>141.80424799698881</v>
      </c>
      <c r="M194" s="54">
        <v>147.8786872222222</v>
      </c>
      <c r="N194" s="30"/>
    </row>
    <row r="195" spans="1:16" ht="15.75" x14ac:dyDescent="0.25">
      <c r="A195" s="35" t="s">
        <v>96</v>
      </c>
      <c r="B195" s="55">
        <v>582.06451612903231</v>
      </c>
      <c r="C195" s="55">
        <v>582</v>
      </c>
      <c r="D195" s="55">
        <v>582</v>
      </c>
      <c r="E195" s="55">
        <v>588.70967741935488</v>
      </c>
      <c r="F195" s="55">
        <v>590</v>
      </c>
      <c r="G195" s="55">
        <v>589.93548387096769</v>
      </c>
      <c r="H195" s="55">
        <v>586.51612903225805</v>
      </c>
      <c r="I195" s="55">
        <v>595</v>
      </c>
      <c r="J195" s="55">
        <v>595</v>
      </c>
      <c r="K195" s="55">
        <v>595.56666666666672</v>
      </c>
      <c r="L195" s="55">
        <v>599.90322580645159</v>
      </c>
      <c r="M195" s="55">
        <v>600</v>
      </c>
      <c r="N195" s="30"/>
      <c r="O195" s="55"/>
      <c r="P195" s="55"/>
    </row>
    <row r="196" spans="1:16" ht="15.75" x14ac:dyDescent="0.25">
      <c r="A196" s="35" t="s">
        <v>107</v>
      </c>
      <c r="B196" s="56">
        <v>8.1162012993253985E-2</v>
      </c>
      <c r="C196" s="56">
        <v>0.24004447311690713</v>
      </c>
      <c r="D196" s="56">
        <v>0.14497128335626908</v>
      </c>
      <c r="E196" s="56">
        <v>0.5683230559210235</v>
      </c>
      <c r="F196" s="56">
        <v>0.44867539981260762</v>
      </c>
      <c r="G196" s="56">
        <v>0.38294187021442916</v>
      </c>
      <c r="H196" s="56">
        <v>0.38992234416416927</v>
      </c>
      <c r="I196" s="56">
        <v>0.21856186501279717</v>
      </c>
      <c r="J196" s="56">
        <v>0.1299641111551475</v>
      </c>
      <c r="K196" s="56">
        <v>0.21316846034140591</v>
      </c>
      <c r="L196" s="56">
        <v>0.14316838795392184</v>
      </c>
      <c r="M196" s="56">
        <v>0.23720466661173956</v>
      </c>
      <c r="N196" s="30"/>
      <c r="O196" s="56">
        <v>0.25088188349680718</v>
      </c>
      <c r="P196" s="56"/>
    </row>
    <row r="197" spans="1:16" ht="13.5" x14ac:dyDescent="0.25">
      <c r="A197" s="35"/>
      <c r="B197" s="55"/>
      <c r="C197" s="56"/>
      <c r="D197" s="56"/>
      <c r="E197" s="56"/>
      <c r="F197" s="56"/>
      <c r="G197" s="56"/>
      <c r="H197" s="56"/>
      <c r="I197" s="56"/>
      <c r="J197" s="56"/>
      <c r="K197" s="56"/>
      <c r="L197" s="56"/>
      <c r="M197" s="56"/>
      <c r="N197" s="30"/>
      <c r="O197" s="56"/>
      <c r="P197" s="56"/>
    </row>
    <row r="198" spans="1:16" ht="13.5" x14ac:dyDescent="0.25">
      <c r="A198" s="35"/>
      <c r="B198" s="55"/>
      <c r="C198" s="55"/>
      <c r="D198" s="55"/>
      <c r="E198" s="54"/>
      <c r="F198" s="54"/>
      <c r="G198" s="54"/>
      <c r="H198" s="54"/>
      <c r="I198" s="56"/>
      <c r="J198" s="56"/>
      <c r="K198" s="56"/>
      <c r="L198" s="56"/>
      <c r="M198" s="64"/>
      <c r="N198" s="30"/>
      <c r="O198" s="73"/>
      <c r="P198" s="30"/>
    </row>
    <row r="199" spans="1:16" ht="15" x14ac:dyDescent="0.3">
      <c r="A199" s="40" t="s">
        <v>6</v>
      </c>
      <c r="B199" s="40"/>
      <c r="C199" s="40"/>
      <c r="D199" s="30"/>
      <c r="E199" s="30"/>
      <c r="F199" s="30"/>
      <c r="G199" s="30"/>
      <c r="H199" s="30"/>
      <c r="I199" s="30"/>
      <c r="J199" s="30"/>
      <c r="K199" s="30"/>
      <c r="L199" s="30"/>
      <c r="M199" s="30"/>
      <c r="N199" s="30"/>
      <c r="O199" s="30"/>
      <c r="P199" s="13"/>
    </row>
    <row r="200" spans="1:16" ht="13.5" x14ac:dyDescent="0.25">
      <c r="A200" s="35" t="s">
        <v>1</v>
      </c>
      <c r="B200" s="30">
        <v>2527681498.6100001</v>
      </c>
      <c r="C200" s="30">
        <v>2619016908.0899992</v>
      </c>
      <c r="D200" s="30">
        <v>2315543662.48</v>
      </c>
      <c r="E200" s="30">
        <v>2445780543.8600011</v>
      </c>
      <c r="F200" s="30">
        <v>2334383570.0299997</v>
      </c>
      <c r="G200" s="30">
        <v>2393105959.0799999</v>
      </c>
      <c r="H200" s="30">
        <v>2281502907.6900005</v>
      </c>
      <c r="I200" s="30">
        <v>2267596101.04</v>
      </c>
      <c r="J200" s="30">
        <v>2575035174.4999995</v>
      </c>
      <c r="K200" s="30">
        <v>2558683542.8399997</v>
      </c>
      <c r="L200" s="30">
        <v>2645351275.04</v>
      </c>
      <c r="M200" s="30">
        <v>2430834856.8499999</v>
      </c>
      <c r="N200" s="30"/>
      <c r="O200" s="30">
        <v>29394516000.110001</v>
      </c>
      <c r="P200" s="30">
        <v>224722023772.883</v>
      </c>
    </row>
    <row r="201" spans="1:16" ht="13.5" x14ac:dyDescent="0.25">
      <c r="A201" s="35" t="s">
        <v>2</v>
      </c>
      <c r="B201" s="30">
        <v>2276779314.0999999</v>
      </c>
      <c r="C201" s="30">
        <v>2359287926.2400002</v>
      </c>
      <c r="D201" s="30">
        <v>2089473561.05</v>
      </c>
      <c r="E201" s="30">
        <v>2206662836.5999999</v>
      </c>
      <c r="F201" s="30">
        <v>2106442589.4499996</v>
      </c>
      <c r="G201" s="30">
        <v>2159113454.5100002</v>
      </c>
      <c r="H201" s="30">
        <v>2056624155.8</v>
      </c>
      <c r="I201" s="30">
        <v>2042864798.0100005</v>
      </c>
      <c r="J201" s="30">
        <v>2320255189.4400005</v>
      </c>
      <c r="K201" s="30">
        <v>2306268981.0899997</v>
      </c>
      <c r="L201" s="30">
        <v>2384579253.3399997</v>
      </c>
      <c r="M201" s="30">
        <v>2193419850.8099999</v>
      </c>
      <c r="N201" s="30"/>
      <c r="O201" s="30">
        <v>26501771910.439999</v>
      </c>
      <c r="P201" s="30">
        <v>203488869858.47998</v>
      </c>
    </row>
    <row r="202" spans="1:16" ht="15.75" x14ac:dyDescent="0.25">
      <c r="A202" s="35" t="s">
        <v>90</v>
      </c>
      <c r="B202" s="30">
        <v>49495205.699999996</v>
      </c>
      <c r="C202" s="30">
        <v>49733752.770000003</v>
      </c>
      <c r="D202" s="30">
        <v>45764919.750000007</v>
      </c>
      <c r="E202" s="30">
        <v>47987917.609999999</v>
      </c>
      <c r="F202" s="30">
        <v>44502045.010000005</v>
      </c>
      <c r="G202" s="30">
        <v>45581739.689999998</v>
      </c>
      <c r="H202" s="30">
        <v>43915747.409999996</v>
      </c>
      <c r="I202" s="30">
        <v>41528259.939999998</v>
      </c>
      <c r="J202" s="30">
        <v>47068369.049999997</v>
      </c>
      <c r="K202" s="30">
        <v>48569562.719999999</v>
      </c>
      <c r="L202" s="30">
        <v>49552113.009999998</v>
      </c>
      <c r="M202" s="30">
        <v>45354496.069999993</v>
      </c>
      <c r="N202" s="30"/>
      <c r="O202" s="30">
        <v>559054128.73000002</v>
      </c>
      <c r="P202" s="30">
        <v>3551988507.1020002</v>
      </c>
    </row>
    <row r="203" spans="1:16" ht="15.75" x14ac:dyDescent="0.25">
      <c r="A203" s="35" t="s">
        <v>91</v>
      </c>
      <c r="B203" s="30">
        <v>5116304.2799999984</v>
      </c>
      <c r="C203" s="30">
        <v>6412087.8699999992</v>
      </c>
      <c r="D203" s="30">
        <v>5796976.4099999992</v>
      </c>
      <c r="E203" s="30">
        <v>6236276.4400000004</v>
      </c>
      <c r="F203" s="30">
        <v>5601033.6199999982</v>
      </c>
      <c r="G203" s="30">
        <v>4952223.72</v>
      </c>
      <c r="H203" s="30">
        <v>5677016.1400000006</v>
      </c>
      <c r="I203" s="30">
        <v>3925643.89</v>
      </c>
      <c r="J203" s="30">
        <v>4438353.0100000007</v>
      </c>
      <c r="K203" s="30">
        <v>4826559.43</v>
      </c>
      <c r="L203" s="30">
        <v>5343973.3099999996</v>
      </c>
      <c r="M203" s="30">
        <v>5034506.6900000004</v>
      </c>
      <c r="N203" s="30"/>
      <c r="O203" s="30">
        <v>63360954.809999995</v>
      </c>
      <c r="P203" s="30">
        <v>421488885.62000006</v>
      </c>
    </row>
    <row r="204" spans="1:16" ht="15.75" x14ac:dyDescent="0.25">
      <c r="A204" s="35" t="s">
        <v>92</v>
      </c>
      <c r="B204" s="30">
        <v>9920</v>
      </c>
      <c r="C204" s="30">
        <v>11620</v>
      </c>
      <c r="D204" s="30">
        <v>6460</v>
      </c>
      <c r="E204" s="30">
        <v>460</v>
      </c>
      <c r="F204" s="30">
        <v>2970</v>
      </c>
      <c r="G204" s="30">
        <v>15920.63</v>
      </c>
      <c r="H204" s="30">
        <v>0</v>
      </c>
      <c r="I204" s="30">
        <v>0</v>
      </c>
      <c r="J204" s="30">
        <v>780</v>
      </c>
      <c r="K204" s="30">
        <v>2049827.7399999998</v>
      </c>
      <c r="L204" s="30">
        <v>0</v>
      </c>
      <c r="M204" s="30">
        <v>0</v>
      </c>
      <c r="N204" s="30"/>
      <c r="O204" s="30">
        <v>2097958.3699999996</v>
      </c>
      <c r="P204" s="30">
        <v>4993176.58</v>
      </c>
    </row>
    <row r="205" spans="1:16" ht="13.5" x14ac:dyDescent="0.25">
      <c r="A205" s="35" t="s">
        <v>31</v>
      </c>
      <c r="B205" s="30">
        <v>201416898.81000003</v>
      </c>
      <c r="C205" s="30">
        <v>210006849.08000001</v>
      </c>
      <c r="D205" s="30">
        <v>180311641.68000007</v>
      </c>
      <c r="E205" s="30">
        <v>191130249.64999998</v>
      </c>
      <c r="F205" s="30">
        <v>183441905.56999993</v>
      </c>
      <c r="G205" s="30">
        <v>188426685.51000002</v>
      </c>
      <c r="H205" s="30">
        <v>180963004.48000002</v>
      </c>
      <c r="I205" s="30">
        <v>183203043.09</v>
      </c>
      <c r="J205" s="30">
        <v>207712396.01000002</v>
      </c>
      <c r="K205" s="30">
        <v>205894826.77000004</v>
      </c>
      <c r="L205" s="30">
        <v>211219908.69</v>
      </c>
      <c r="M205" s="30">
        <v>192060509.97000003</v>
      </c>
      <c r="N205" s="30"/>
      <c r="O205" s="30">
        <v>2335787919.3100004</v>
      </c>
      <c r="P205" s="30">
        <v>17686158583.881001</v>
      </c>
    </row>
    <row r="206" spans="1:16" ht="13.5" x14ac:dyDescent="0.25">
      <c r="A206" s="35" t="s">
        <v>85</v>
      </c>
      <c r="B206" s="30">
        <v>68481745.570000008</v>
      </c>
      <c r="C206" s="30">
        <v>71402328.75</v>
      </c>
      <c r="D206" s="30">
        <v>61305958.150000006</v>
      </c>
      <c r="E206" s="30">
        <v>64984284.93</v>
      </c>
      <c r="F206" s="30">
        <v>62370247.960000001</v>
      </c>
      <c r="G206" s="30">
        <v>64065073.089999989</v>
      </c>
      <c r="H206" s="30">
        <v>61527421.579999998</v>
      </c>
      <c r="I206" s="30">
        <v>62289034.689999998</v>
      </c>
      <c r="J206" s="30">
        <v>70622214.650000006</v>
      </c>
      <c r="K206" s="30">
        <v>70004241.169999987</v>
      </c>
      <c r="L206" s="30">
        <v>71814768.99000001</v>
      </c>
      <c r="M206" s="30">
        <v>65300573.359999992</v>
      </c>
      <c r="N206" s="30"/>
      <c r="O206" s="30">
        <v>794167892.88999999</v>
      </c>
      <c r="P206" s="30">
        <v>6013293981.2234001</v>
      </c>
    </row>
    <row r="207" spans="1:16" ht="15.75" x14ac:dyDescent="0.25">
      <c r="A207" s="35" t="s">
        <v>93</v>
      </c>
      <c r="B207" s="30">
        <v>8056676.0400000019</v>
      </c>
      <c r="C207" s="30">
        <v>8400273.9600000009</v>
      </c>
      <c r="D207" s="30">
        <v>7212465.7200000007</v>
      </c>
      <c r="E207" s="30">
        <v>7645209.9499999993</v>
      </c>
      <c r="F207" s="30">
        <v>7337676.2599999998</v>
      </c>
      <c r="G207" s="30">
        <v>7537067.4799999986</v>
      </c>
      <c r="H207" s="30">
        <v>7238520.1500000013</v>
      </c>
      <c r="I207" s="30">
        <v>7328121.7899999991</v>
      </c>
      <c r="J207" s="30">
        <v>8308495.7999999998</v>
      </c>
      <c r="K207" s="30">
        <v>8235793.080000001</v>
      </c>
      <c r="L207" s="30">
        <v>8448796.379999999</v>
      </c>
      <c r="M207" s="30">
        <v>7682420.4100000001</v>
      </c>
      <c r="N207" s="30"/>
      <c r="O207" s="30">
        <v>93431517.019999996</v>
      </c>
      <c r="P207" s="30">
        <v>707446350.53040004</v>
      </c>
    </row>
    <row r="208" spans="1:16" ht="15.75" x14ac:dyDescent="0.25">
      <c r="A208" s="35" t="s">
        <v>94</v>
      </c>
      <c r="B208" s="30">
        <v>10070844.99</v>
      </c>
      <c r="C208" s="30">
        <v>10500342.470000001</v>
      </c>
      <c r="D208" s="30">
        <v>9015582.0999999978</v>
      </c>
      <c r="E208" s="30">
        <v>9556512.5700000003</v>
      </c>
      <c r="F208" s="30">
        <v>9172095.2699999996</v>
      </c>
      <c r="G208" s="30">
        <v>9421334.2400000021</v>
      </c>
      <c r="H208" s="30">
        <v>9048150.3300000001</v>
      </c>
      <c r="I208" s="30">
        <v>9160152.2200000007</v>
      </c>
      <c r="J208" s="30">
        <v>10385619.85</v>
      </c>
      <c r="K208" s="30">
        <v>10294741.480000002</v>
      </c>
      <c r="L208" s="30">
        <v>10560995.609999999</v>
      </c>
      <c r="M208" s="30">
        <v>9603025.6300000008</v>
      </c>
      <c r="N208" s="30"/>
      <c r="O208" s="30">
        <v>116789396.75999999</v>
      </c>
      <c r="P208" s="30">
        <v>884307943.64349997</v>
      </c>
    </row>
    <row r="209" spans="1:16" ht="15.75" x14ac:dyDescent="0.25">
      <c r="A209" s="35" t="s">
        <v>95</v>
      </c>
      <c r="B209" s="30">
        <v>20926444.669999998</v>
      </c>
      <c r="C209" s="30">
        <v>21651593.770000003</v>
      </c>
      <c r="D209" s="30">
        <v>18883973.800000001</v>
      </c>
      <c r="E209" s="30">
        <v>20095918.260000002</v>
      </c>
      <c r="F209" s="30">
        <v>18949109.519999996</v>
      </c>
      <c r="G209" s="30">
        <v>19749738.75</v>
      </c>
      <c r="H209" s="30">
        <v>18662714.390000001</v>
      </c>
      <c r="I209" s="30">
        <v>18970916.25</v>
      </c>
      <c r="J209" s="30">
        <v>21472295.250000007</v>
      </c>
      <c r="K209" s="30">
        <v>21323323.130000006</v>
      </c>
      <c r="L209" s="30">
        <v>21939184.959999993</v>
      </c>
      <c r="M209" s="30">
        <v>20002879.930000003</v>
      </c>
      <c r="N209" s="30"/>
      <c r="O209" s="30">
        <v>242628092.68000001</v>
      </c>
      <c r="P209" s="30">
        <v>1998816357.4713998</v>
      </c>
    </row>
    <row r="210" spans="1:16" ht="13.5" x14ac:dyDescent="0.25">
      <c r="A210" s="35" t="s">
        <v>89</v>
      </c>
      <c r="B210" s="54">
        <v>246.10787370373498</v>
      </c>
      <c r="C210" s="54">
        <v>256.57431809046517</v>
      </c>
      <c r="D210" s="54">
        <v>227.66765153820424</v>
      </c>
      <c r="E210" s="54">
        <v>233.41529825045612</v>
      </c>
      <c r="F210" s="54">
        <v>231.82639180325791</v>
      </c>
      <c r="G210" s="54">
        <v>230.44174649861318</v>
      </c>
      <c r="H210" s="54">
        <v>221.49830106671402</v>
      </c>
      <c r="I210" s="30">
        <v>248.3021579565831</v>
      </c>
      <c r="J210" s="30">
        <v>254.42135886214174</v>
      </c>
      <c r="K210" s="54">
        <v>261.30708449352875</v>
      </c>
      <c r="L210" s="54">
        <v>258.26145858730115</v>
      </c>
      <c r="M210" s="30">
        <v>242.61092159314842</v>
      </c>
      <c r="N210" s="35"/>
      <c r="O210" s="30"/>
      <c r="P210" s="13"/>
    </row>
    <row r="211" spans="1:16" ht="15.75" x14ac:dyDescent="0.25">
      <c r="A211" s="35" t="s">
        <v>96</v>
      </c>
      <c r="B211" s="55">
        <v>26400.290322580644</v>
      </c>
      <c r="C211" s="55">
        <v>26403.322580645163</v>
      </c>
      <c r="D211" s="55">
        <v>26399.833333333332</v>
      </c>
      <c r="E211" s="55">
        <v>26414.258064516129</v>
      </c>
      <c r="F211" s="55">
        <v>26376.333333333332</v>
      </c>
      <c r="G211" s="55">
        <v>26376.645161290322</v>
      </c>
      <c r="H211" s="55">
        <v>26354.677419354837</v>
      </c>
      <c r="I211" s="42">
        <v>26350.821428571428</v>
      </c>
      <c r="J211" s="42">
        <v>26335.83870967742</v>
      </c>
      <c r="K211" s="55">
        <v>26264.733333333334</v>
      </c>
      <c r="L211" s="55">
        <v>26382.354838709678</v>
      </c>
      <c r="M211" s="42">
        <v>26388</v>
      </c>
      <c r="N211" s="35"/>
      <c r="O211" s="30"/>
      <c r="P211" s="13"/>
    </row>
    <row r="212" spans="1:16" ht="15.75" x14ac:dyDescent="0.25">
      <c r="A212" s="35" t="s">
        <v>112</v>
      </c>
      <c r="B212" s="56">
        <v>-1.7044505493350015E-2</v>
      </c>
      <c r="C212" s="56">
        <v>2.2553673832317989E-2</v>
      </c>
      <c r="D212" s="56">
        <v>-3.9890029120216774E-2</v>
      </c>
      <c r="E212" s="56">
        <v>1.141465921951812E-2</v>
      </c>
      <c r="F212" s="56">
        <v>-3.4367133855546683E-2</v>
      </c>
      <c r="G212" s="56">
        <v>5.8225364596693252E-2</v>
      </c>
      <c r="H212" s="56">
        <v>5.3418349792227149E-2</v>
      </c>
      <c r="I212" s="57">
        <v>1.1173020119892074E-2</v>
      </c>
      <c r="J212" s="57">
        <v>-3.9320231779049641E-2</v>
      </c>
      <c r="K212" s="56">
        <v>4.1129701841385646E-2</v>
      </c>
      <c r="L212" s="56">
        <v>1.846183849815608E-3</v>
      </c>
      <c r="M212" s="57">
        <v>2.6900479379514453E-2</v>
      </c>
      <c r="N212" s="35"/>
      <c r="O212" s="57">
        <v>6.8526166020139723E-3</v>
      </c>
      <c r="P212" s="13"/>
    </row>
    <row r="213" spans="1:16" ht="13.5" x14ac:dyDescent="0.25">
      <c r="A213" s="35"/>
      <c r="B213" s="35"/>
      <c r="C213" s="35"/>
      <c r="D213" s="35"/>
      <c r="E213" s="35"/>
      <c r="F213" s="35"/>
      <c r="G213" s="35"/>
      <c r="H213" s="30"/>
      <c r="I213" s="35"/>
      <c r="J213" s="35"/>
      <c r="K213" s="56"/>
      <c r="L213" s="35"/>
      <c r="M213" s="30"/>
      <c r="N213" s="35"/>
      <c r="O213" s="57"/>
      <c r="P213" s="13"/>
    </row>
    <row r="214" spans="1:16" ht="13.5" x14ac:dyDescent="0.25">
      <c r="B214" s="49"/>
      <c r="C214" s="49"/>
      <c r="D214" s="49"/>
      <c r="E214" s="66"/>
      <c r="H214" s="30"/>
      <c r="I214" s="30"/>
      <c r="J214" s="13"/>
      <c r="K214" s="35"/>
      <c r="L214" s="57"/>
      <c r="M214" s="30"/>
      <c r="N214" s="35"/>
      <c r="O214" s="57"/>
    </row>
    <row r="215" spans="1:16" ht="14.25" x14ac:dyDescent="0.25">
      <c r="B215" s="50"/>
      <c r="C215" s="50"/>
      <c r="D215" s="50"/>
      <c r="E215" s="74"/>
      <c r="F215" s="51"/>
      <c r="G215" s="51"/>
      <c r="H215" s="59"/>
      <c r="I215" s="13"/>
      <c r="J215" s="68"/>
      <c r="K215" s="35"/>
      <c r="L215" s="70"/>
      <c r="M215" s="69"/>
      <c r="N215" s="35"/>
      <c r="O215" s="57"/>
    </row>
    <row r="216" spans="1:16" ht="14.25" x14ac:dyDescent="0.2">
      <c r="B216" s="49"/>
      <c r="C216" s="66"/>
      <c r="D216" s="49"/>
      <c r="E216" s="49"/>
      <c r="H216" s="58"/>
      <c r="I216" s="68"/>
      <c r="J216" s="13"/>
      <c r="L216" s="13"/>
      <c r="M216" s="32"/>
    </row>
    <row r="217" spans="1:16" ht="13.5" x14ac:dyDescent="0.25">
      <c r="B217" s="49"/>
      <c r="C217" s="67"/>
      <c r="D217" s="49"/>
      <c r="E217" s="49"/>
      <c r="H217" s="57"/>
    </row>
    <row r="218" spans="1:16" ht="14.25" x14ac:dyDescent="0.2">
      <c r="B218" s="49"/>
      <c r="C218" s="49"/>
      <c r="D218" s="49"/>
      <c r="E218" s="49"/>
      <c r="H218" s="58"/>
    </row>
    <row r="219" spans="1:16" ht="13.5" x14ac:dyDescent="0.25">
      <c r="B219" s="49"/>
      <c r="C219" s="49"/>
      <c r="D219" s="49"/>
      <c r="E219" s="49"/>
      <c r="H219" s="56"/>
      <c r="K219" s="35"/>
      <c r="L219" s="35"/>
      <c r="M219" s="35"/>
      <c r="N219" s="35"/>
      <c r="O219" s="35"/>
    </row>
    <row r="220" spans="1:16" ht="13.5" x14ac:dyDescent="0.25">
      <c r="A220" s="35"/>
      <c r="B220" s="35"/>
      <c r="C220" s="35"/>
      <c r="D220" s="35"/>
      <c r="E220" s="35"/>
      <c r="F220" s="35"/>
      <c r="G220" s="35"/>
      <c r="H220" s="57"/>
      <c r="I220" s="35"/>
      <c r="J220" s="35"/>
      <c r="K220" s="35"/>
      <c r="L220" s="35"/>
      <c r="M220" s="35"/>
      <c r="N220" s="35"/>
      <c r="O220" s="35"/>
    </row>
    <row r="221" spans="1:16" ht="15" x14ac:dyDescent="0.25">
      <c r="A221" s="35"/>
      <c r="B221" s="35"/>
      <c r="C221" s="35"/>
      <c r="D221" s="35"/>
      <c r="E221" s="35"/>
      <c r="F221" s="35"/>
      <c r="G221" s="35"/>
      <c r="H221" s="62"/>
      <c r="I221" s="35"/>
      <c r="J221" s="35"/>
      <c r="K221" s="35"/>
      <c r="L221" s="35"/>
      <c r="M221" s="35"/>
      <c r="N221" s="35"/>
      <c r="O221" s="35"/>
    </row>
    <row r="222" spans="1:16" ht="15" x14ac:dyDescent="0.25">
      <c r="A222" s="35"/>
      <c r="B222" s="35"/>
      <c r="C222" s="35"/>
      <c r="D222" s="35"/>
      <c r="E222" s="35"/>
      <c r="F222" s="35"/>
      <c r="G222" s="35"/>
      <c r="H222" s="62"/>
      <c r="I222" s="35"/>
      <c r="J222" s="35"/>
      <c r="K222" s="35"/>
      <c r="L222" s="35"/>
      <c r="M222" s="35"/>
      <c r="N222" s="35"/>
      <c r="O222" s="35"/>
    </row>
    <row r="223" spans="1:16" ht="13.5" x14ac:dyDescent="0.25">
      <c r="A223" s="35"/>
      <c r="B223" s="35"/>
      <c r="C223" s="35"/>
      <c r="D223" s="35"/>
      <c r="E223" s="35"/>
      <c r="F223" s="35"/>
      <c r="G223" s="35"/>
      <c r="H223" s="42"/>
      <c r="I223" s="35"/>
      <c r="J223" s="35"/>
      <c r="K223" s="35"/>
      <c r="L223" s="35"/>
      <c r="M223" s="35"/>
      <c r="N223" s="35"/>
      <c r="O223" s="35"/>
    </row>
    <row r="224" spans="1:16" ht="13.5" x14ac:dyDescent="0.25">
      <c r="A224" s="35"/>
      <c r="B224" s="35"/>
      <c r="C224" s="35"/>
      <c r="D224" s="35"/>
      <c r="E224" s="35"/>
      <c r="F224" s="35"/>
      <c r="G224" s="35"/>
      <c r="H224" s="42"/>
      <c r="I224" s="35"/>
      <c r="J224" s="35"/>
      <c r="K224" s="35"/>
      <c r="L224" s="35"/>
      <c r="M224" s="35"/>
      <c r="N224" s="35"/>
      <c r="O224" s="35"/>
    </row>
    <row r="225" spans="1:15" ht="13.5" x14ac:dyDescent="0.25">
      <c r="A225" s="35"/>
      <c r="B225" s="35"/>
      <c r="C225" s="35"/>
      <c r="D225" s="35"/>
      <c r="E225" s="35"/>
      <c r="F225" s="35"/>
      <c r="G225" s="35"/>
      <c r="H225" s="42"/>
      <c r="I225" s="35"/>
      <c r="J225" s="35"/>
      <c r="K225" s="35"/>
      <c r="L225" s="35"/>
      <c r="M225" s="35"/>
      <c r="N225" s="35"/>
      <c r="O225" s="35"/>
    </row>
    <row r="226" spans="1:15" ht="13.5" x14ac:dyDescent="0.25">
      <c r="A226" s="35"/>
      <c r="B226" s="35"/>
      <c r="C226" s="35"/>
      <c r="D226" s="35"/>
      <c r="E226" s="35"/>
      <c r="F226" s="35"/>
      <c r="G226" s="35"/>
      <c r="H226" s="35"/>
      <c r="I226" s="35"/>
      <c r="J226" s="35"/>
      <c r="K226" s="35"/>
      <c r="L226" s="35"/>
      <c r="M226" s="35"/>
      <c r="N226" s="35"/>
      <c r="O226" s="35"/>
    </row>
    <row r="227" spans="1:15" ht="13.5" x14ac:dyDescent="0.25">
      <c r="A227" s="35"/>
      <c r="B227" s="35"/>
      <c r="C227" s="35"/>
      <c r="D227" s="35"/>
      <c r="E227" s="35"/>
      <c r="F227" s="35"/>
      <c r="G227" s="35"/>
      <c r="H227" s="35"/>
      <c r="I227" s="35"/>
      <c r="J227" s="35"/>
      <c r="K227" s="35"/>
      <c r="L227" s="35"/>
      <c r="M227" s="35"/>
      <c r="N227" s="35"/>
      <c r="O227" s="35"/>
    </row>
    <row r="228" spans="1:15" ht="13.5" x14ac:dyDescent="0.25">
      <c r="A228" s="35"/>
      <c r="B228" s="35"/>
      <c r="C228" s="35"/>
      <c r="D228" s="35"/>
      <c r="E228" s="35"/>
      <c r="F228" s="35"/>
      <c r="G228" s="35"/>
      <c r="H228" s="35"/>
      <c r="I228" s="35"/>
      <c r="J228" s="35"/>
      <c r="K228" s="35"/>
      <c r="L228" s="35"/>
      <c r="M228" s="35"/>
      <c r="N228" s="35"/>
      <c r="O228" s="35"/>
    </row>
    <row r="229" spans="1:15" ht="13.5" x14ac:dyDescent="0.25">
      <c r="A229" s="35"/>
      <c r="B229" s="35"/>
      <c r="C229" s="35"/>
      <c r="D229" s="35"/>
      <c r="E229" s="35"/>
      <c r="F229" s="35"/>
      <c r="G229" s="35"/>
      <c r="H229" s="35"/>
      <c r="I229" s="35"/>
      <c r="J229" s="35"/>
      <c r="K229" s="35"/>
      <c r="L229" s="35"/>
      <c r="M229" s="35"/>
      <c r="N229" s="35"/>
      <c r="O229" s="35"/>
    </row>
    <row r="230" spans="1:15" ht="13.5" x14ac:dyDescent="0.25">
      <c r="A230" s="35"/>
      <c r="B230" s="35"/>
      <c r="C230" s="35"/>
      <c r="D230" s="35"/>
      <c r="E230" s="35"/>
      <c r="F230" s="35"/>
      <c r="G230" s="35"/>
      <c r="H230" s="35"/>
      <c r="I230" s="35"/>
      <c r="J230" s="35"/>
      <c r="K230" s="35"/>
      <c r="L230" s="35"/>
      <c r="M230" s="35"/>
      <c r="N230" s="35"/>
      <c r="O230" s="35"/>
    </row>
    <row r="231" spans="1:15" ht="13.5" x14ac:dyDescent="0.25">
      <c r="A231" s="35"/>
      <c r="B231" s="35"/>
      <c r="C231" s="35"/>
      <c r="D231" s="35"/>
      <c r="E231" s="35"/>
      <c r="F231" s="35"/>
      <c r="G231" s="35"/>
      <c r="H231" s="35"/>
      <c r="I231" s="35"/>
      <c r="J231" s="35"/>
      <c r="K231" s="35"/>
      <c r="L231" s="35"/>
      <c r="M231" s="35"/>
      <c r="N231" s="35"/>
      <c r="O231" s="35"/>
    </row>
    <row r="232" spans="1:15" ht="13.5" x14ac:dyDescent="0.25">
      <c r="A232" s="35"/>
      <c r="B232" s="35"/>
      <c r="C232" s="35"/>
      <c r="D232" s="35"/>
      <c r="E232" s="35"/>
      <c r="F232" s="35"/>
      <c r="G232" s="35"/>
      <c r="H232" s="35"/>
      <c r="I232" s="35"/>
      <c r="J232" s="35"/>
      <c r="K232" s="35"/>
      <c r="L232" s="35"/>
      <c r="M232" s="35"/>
      <c r="N232" s="35"/>
      <c r="O232" s="35"/>
    </row>
    <row r="233" spans="1:15" ht="13.5" x14ac:dyDescent="0.25">
      <c r="A233" s="35"/>
      <c r="B233" s="35"/>
      <c r="C233" s="35"/>
      <c r="D233" s="35"/>
      <c r="E233" s="35"/>
      <c r="F233" s="35"/>
      <c r="G233" s="35"/>
      <c r="H233" s="35"/>
      <c r="I233" s="35"/>
      <c r="J233" s="35"/>
      <c r="K233" s="35"/>
      <c r="L233" s="35"/>
      <c r="M233" s="35"/>
      <c r="N233" s="35"/>
      <c r="O233" s="35"/>
    </row>
    <row r="234" spans="1:15" ht="13.5" x14ac:dyDescent="0.25">
      <c r="A234" s="35"/>
      <c r="B234" s="35"/>
      <c r="C234" s="35"/>
      <c r="D234" s="35"/>
      <c r="E234" s="35"/>
      <c r="F234" s="35"/>
      <c r="G234" s="35"/>
      <c r="H234" s="35"/>
      <c r="I234" s="35"/>
      <c r="J234" s="35"/>
      <c r="K234" s="35"/>
      <c r="L234" s="35"/>
      <c r="M234" s="35"/>
      <c r="N234" s="35"/>
      <c r="O234" s="35"/>
    </row>
    <row r="235" spans="1:15" ht="13.5" x14ac:dyDescent="0.25">
      <c r="A235" s="35"/>
      <c r="B235" s="35"/>
      <c r="C235" s="35"/>
      <c r="D235" s="35"/>
      <c r="E235" s="35"/>
      <c r="F235" s="35"/>
      <c r="G235" s="35"/>
      <c r="H235" s="35"/>
      <c r="I235" s="35"/>
      <c r="J235" s="35"/>
      <c r="K235" s="35"/>
      <c r="L235" s="35"/>
      <c r="M235" s="35"/>
      <c r="N235" s="35"/>
      <c r="O235" s="35"/>
    </row>
    <row r="236" spans="1:15" ht="13.5" x14ac:dyDescent="0.25">
      <c r="A236" s="35"/>
      <c r="B236" s="35"/>
      <c r="C236" s="35"/>
      <c r="D236" s="35"/>
      <c r="E236" s="35"/>
      <c r="F236" s="35"/>
      <c r="G236" s="35"/>
      <c r="H236" s="35"/>
      <c r="I236" s="35"/>
      <c r="J236" s="35"/>
      <c r="K236" s="35"/>
      <c r="L236" s="35"/>
      <c r="M236" s="35"/>
      <c r="N236" s="35"/>
      <c r="O236" s="35"/>
    </row>
    <row r="237" spans="1:15" ht="13.5" x14ac:dyDescent="0.25">
      <c r="A237" s="35"/>
      <c r="B237" s="35"/>
      <c r="C237" s="35"/>
      <c r="D237" s="35"/>
      <c r="E237" s="35"/>
      <c r="F237" s="35"/>
      <c r="G237" s="35"/>
      <c r="H237" s="35"/>
      <c r="I237" s="35"/>
      <c r="J237" s="35"/>
      <c r="K237" s="35"/>
      <c r="L237" s="35"/>
      <c r="M237" s="35"/>
      <c r="N237" s="35"/>
      <c r="O237" s="35"/>
    </row>
    <row r="238" spans="1:15" ht="13.5" x14ac:dyDescent="0.25">
      <c r="A238" s="35"/>
      <c r="B238" s="35"/>
      <c r="C238" s="35"/>
      <c r="D238" s="35"/>
      <c r="E238" s="35"/>
      <c r="F238" s="35"/>
      <c r="G238" s="35"/>
      <c r="H238" s="35"/>
      <c r="I238" s="35"/>
      <c r="J238" s="35"/>
      <c r="K238" s="35"/>
      <c r="L238" s="35"/>
      <c r="M238" s="35"/>
      <c r="N238" s="35"/>
      <c r="O238" s="35"/>
    </row>
    <row r="239" spans="1:15" ht="13.5" x14ac:dyDescent="0.25">
      <c r="A239" s="35"/>
      <c r="B239" s="35"/>
      <c r="C239" s="35"/>
      <c r="D239" s="35"/>
      <c r="E239" s="35"/>
      <c r="F239" s="35"/>
      <c r="G239" s="35"/>
      <c r="H239" s="35"/>
      <c r="I239" s="35"/>
      <c r="J239" s="35"/>
      <c r="K239" s="35"/>
      <c r="L239" s="35"/>
      <c r="M239" s="35"/>
      <c r="N239" s="35"/>
      <c r="O239" s="35"/>
    </row>
    <row r="240" spans="1:15" ht="13.5" x14ac:dyDescent="0.25">
      <c r="A240" s="35"/>
      <c r="B240" s="35"/>
      <c r="C240" s="35"/>
      <c r="D240" s="35"/>
      <c r="E240" s="35"/>
      <c r="F240" s="35"/>
      <c r="G240" s="35"/>
      <c r="H240" s="35"/>
      <c r="I240" s="35"/>
      <c r="J240" s="35"/>
      <c r="K240" s="35"/>
      <c r="L240" s="35"/>
      <c r="M240" s="35"/>
      <c r="N240" s="35"/>
      <c r="O240" s="35"/>
    </row>
    <row r="241" spans="1:15" ht="13.5" x14ac:dyDescent="0.25">
      <c r="A241" s="35"/>
      <c r="B241" s="35"/>
      <c r="C241" s="35"/>
      <c r="D241" s="35"/>
      <c r="E241" s="35"/>
      <c r="F241" s="35"/>
      <c r="G241" s="35"/>
      <c r="H241" s="35"/>
      <c r="I241" s="35"/>
      <c r="J241" s="35"/>
      <c r="K241" s="35"/>
      <c r="L241" s="35"/>
      <c r="M241" s="35"/>
      <c r="N241" s="35"/>
      <c r="O241" s="35"/>
    </row>
    <row r="242" spans="1:15" ht="13.5" x14ac:dyDescent="0.25">
      <c r="A242" s="35"/>
      <c r="B242" s="35"/>
      <c r="C242" s="35"/>
      <c r="D242" s="35"/>
      <c r="E242" s="35"/>
      <c r="F242" s="35"/>
      <c r="G242" s="35"/>
      <c r="H242" s="35"/>
      <c r="I242" s="35"/>
      <c r="J242" s="35"/>
      <c r="K242" s="35"/>
      <c r="L242" s="35"/>
      <c r="M242" s="35"/>
      <c r="N242" s="35"/>
      <c r="O242" s="35"/>
    </row>
    <row r="243" spans="1:15" ht="13.5" x14ac:dyDescent="0.25">
      <c r="A243" s="35"/>
      <c r="B243" s="35"/>
      <c r="C243" s="35"/>
      <c r="D243" s="35"/>
      <c r="E243" s="35"/>
      <c r="F243" s="35"/>
      <c r="G243" s="35"/>
      <c r="H243" s="35"/>
      <c r="I243" s="35"/>
      <c r="J243" s="35"/>
      <c r="K243" s="35"/>
      <c r="L243" s="35"/>
      <c r="M243" s="35"/>
      <c r="N243" s="35"/>
      <c r="O243" s="35"/>
    </row>
    <row r="244" spans="1:15" ht="13.5" x14ac:dyDescent="0.25">
      <c r="A244" s="35"/>
      <c r="B244" s="35"/>
      <c r="C244" s="35"/>
      <c r="D244" s="35"/>
      <c r="E244" s="35"/>
      <c r="F244" s="35"/>
      <c r="G244" s="35"/>
      <c r="H244" s="35"/>
      <c r="I244" s="35"/>
      <c r="J244" s="35"/>
      <c r="K244" s="35"/>
      <c r="L244" s="35"/>
      <c r="M244" s="35"/>
      <c r="N244" s="35"/>
      <c r="O244" s="35"/>
    </row>
    <row r="245" spans="1:15" ht="13.5" x14ac:dyDescent="0.25">
      <c r="A245" s="35"/>
      <c r="B245" s="35"/>
      <c r="C245" s="35"/>
      <c r="D245" s="35"/>
      <c r="E245" s="35"/>
      <c r="F245" s="35"/>
      <c r="G245" s="35"/>
      <c r="H245" s="35"/>
      <c r="I245" s="35"/>
      <c r="J245" s="35"/>
      <c r="K245" s="35"/>
      <c r="L245" s="35"/>
      <c r="M245" s="35"/>
      <c r="N245" s="35"/>
      <c r="O245" s="35"/>
    </row>
    <row r="246" spans="1:15" ht="13.5" x14ac:dyDescent="0.25">
      <c r="A246" s="35"/>
      <c r="B246" s="35"/>
      <c r="C246" s="35"/>
      <c r="D246" s="35"/>
      <c r="E246" s="35"/>
      <c r="F246" s="35"/>
      <c r="G246" s="35"/>
      <c r="H246" s="35"/>
      <c r="I246" s="35"/>
      <c r="J246" s="35"/>
      <c r="K246" s="35"/>
      <c r="L246" s="35"/>
      <c r="M246" s="35"/>
      <c r="N246" s="35"/>
      <c r="O246" s="35"/>
    </row>
    <row r="247" spans="1:15" ht="13.5" x14ac:dyDescent="0.25">
      <c r="A247" s="35"/>
      <c r="B247" s="35"/>
      <c r="C247" s="35"/>
      <c r="D247" s="35"/>
      <c r="E247" s="35"/>
      <c r="F247" s="35"/>
      <c r="G247" s="35"/>
      <c r="H247" s="35"/>
      <c r="I247" s="35"/>
      <c r="J247" s="35"/>
      <c r="K247" s="35"/>
      <c r="L247" s="35"/>
      <c r="M247" s="35"/>
      <c r="N247" s="35"/>
      <c r="O247" s="35"/>
    </row>
    <row r="248" spans="1:15" ht="13.5" x14ac:dyDescent="0.25">
      <c r="A248" s="35"/>
      <c r="B248" s="35"/>
      <c r="C248" s="35"/>
      <c r="D248" s="35"/>
      <c r="E248" s="35"/>
      <c r="F248" s="35"/>
      <c r="G248" s="35"/>
      <c r="H248" s="35"/>
      <c r="I248" s="35"/>
      <c r="J248" s="35"/>
      <c r="K248" s="35"/>
      <c r="L248" s="35"/>
      <c r="M248" s="35"/>
      <c r="N248" s="35"/>
      <c r="O248" s="35"/>
    </row>
    <row r="249" spans="1:15" ht="13.5" x14ac:dyDescent="0.25">
      <c r="A249" s="35"/>
      <c r="B249" s="35"/>
      <c r="C249" s="35"/>
      <c r="D249" s="35"/>
      <c r="E249" s="35"/>
      <c r="F249" s="35"/>
      <c r="G249" s="35"/>
      <c r="H249" s="35"/>
      <c r="I249" s="35"/>
      <c r="J249" s="35"/>
      <c r="K249" s="35"/>
      <c r="L249" s="35"/>
      <c r="M249" s="35"/>
      <c r="N249" s="35"/>
      <c r="O249" s="35"/>
    </row>
    <row r="250" spans="1:15" ht="13.5" x14ac:dyDescent="0.25">
      <c r="A250" s="35"/>
      <c r="B250" s="35"/>
      <c r="C250" s="35"/>
      <c r="D250" s="35"/>
      <c r="E250" s="35"/>
      <c r="F250" s="35"/>
      <c r="G250" s="35"/>
      <c r="H250" s="35"/>
      <c r="I250" s="35"/>
      <c r="J250" s="35"/>
      <c r="K250" s="35"/>
      <c r="L250" s="35"/>
      <c r="M250" s="35"/>
      <c r="N250" s="35"/>
      <c r="O250" s="35"/>
    </row>
    <row r="251" spans="1:15" ht="13.5" x14ac:dyDescent="0.25">
      <c r="A251" s="35"/>
      <c r="B251" s="35"/>
      <c r="C251" s="35"/>
      <c r="D251" s="35"/>
      <c r="E251" s="35"/>
      <c r="F251" s="35"/>
      <c r="G251" s="35"/>
      <c r="H251" s="35"/>
      <c r="I251" s="35"/>
      <c r="J251" s="35"/>
      <c r="K251" s="35"/>
      <c r="L251" s="35"/>
      <c r="M251" s="35"/>
      <c r="N251" s="35"/>
      <c r="O251" s="35"/>
    </row>
    <row r="252" spans="1:15" ht="13.5" x14ac:dyDescent="0.25">
      <c r="A252" s="35"/>
      <c r="B252" s="35"/>
      <c r="C252" s="35"/>
      <c r="D252" s="35"/>
      <c r="E252" s="35"/>
      <c r="F252" s="35"/>
      <c r="G252" s="35"/>
      <c r="H252" s="35"/>
      <c r="I252" s="35"/>
      <c r="J252" s="35"/>
      <c r="K252" s="35"/>
      <c r="L252" s="35"/>
      <c r="M252" s="35"/>
      <c r="N252" s="35"/>
      <c r="O252" s="35"/>
    </row>
    <row r="253" spans="1:15" ht="13.5" x14ac:dyDescent="0.25">
      <c r="A253" s="35"/>
      <c r="B253" s="35"/>
      <c r="C253" s="35"/>
      <c r="D253" s="35"/>
      <c r="E253" s="35"/>
      <c r="F253" s="35"/>
      <c r="G253" s="35"/>
      <c r="H253" s="35"/>
      <c r="I253" s="35"/>
      <c r="J253" s="35"/>
      <c r="K253" s="35"/>
      <c r="L253" s="35"/>
      <c r="M253" s="35"/>
      <c r="N253" s="35"/>
      <c r="O253" s="35"/>
    </row>
    <row r="254" spans="1:15" ht="13.5" x14ac:dyDescent="0.25">
      <c r="A254" s="35"/>
      <c r="B254" s="35"/>
      <c r="C254" s="35"/>
      <c r="D254" s="35"/>
      <c r="E254" s="35"/>
      <c r="F254" s="35"/>
      <c r="G254" s="35"/>
      <c r="H254" s="35"/>
      <c r="I254" s="35"/>
      <c r="J254" s="35"/>
      <c r="K254" s="35"/>
      <c r="L254" s="35"/>
      <c r="M254" s="35"/>
      <c r="N254" s="35"/>
      <c r="O254" s="35"/>
    </row>
    <row r="255" spans="1:15" ht="13.5" x14ac:dyDescent="0.25">
      <c r="A255" s="35"/>
      <c r="B255" s="35"/>
      <c r="C255" s="35"/>
      <c r="D255" s="35"/>
      <c r="E255" s="35"/>
      <c r="F255" s="35"/>
      <c r="G255" s="35"/>
      <c r="H255" s="35"/>
      <c r="I255" s="35"/>
      <c r="J255" s="35"/>
      <c r="K255" s="35"/>
      <c r="L255" s="35"/>
      <c r="M255" s="35"/>
      <c r="N255" s="35"/>
      <c r="O255" s="35"/>
    </row>
    <row r="256" spans="1:15" ht="13.5" x14ac:dyDescent="0.25">
      <c r="A256" s="35"/>
      <c r="B256" s="35"/>
      <c r="C256" s="35"/>
      <c r="D256" s="35"/>
      <c r="E256" s="35"/>
      <c r="F256" s="35"/>
      <c r="G256" s="35"/>
      <c r="H256" s="35"/>
      <c r="I256" s="35"/>
      <c r="J256" s="35"/>
      <c r="K256" s="35"/>
      <c r="L256" s="35"/>
      <c r="M256" s="35"/>
      <c r="N256" s="35"/>
      <c r="O256" s="35"/>
    </row>
    <row r="257" spans="1:15" ht="13.5" x14ac:dyDescent="0.25">
      <c r="A257" s="35"/>
      <c r="B257" s="35"/>
      <c r="C257" s="35"/>
      <c r="D257" s="35"/>
      <c r="E257" s="35"/>
      <c r="F257" s="35"/>
      <c r="G257" s="35"/>
      <c r="H257" s="35"/>
      <c r="I257" s="35"/>
      <c r="J257" s="35"/>
      <c r="K257" s="35"/>
      <c r="L257" s="35"/>
      <c r="M257" s="35"/>
      <c r="N257" s="35"/>
      <c r="O257" s="35"/>
    </row>
    <row r="258" spans="1:15" ht="13.5" x14ac:dyDescent="0.25">
      <c r="A258" s="35"/>
      <c r="B258" s="35"/>
      <c r="C258" s="35"/>
      <c r="D258" s="35"/>
      <c r="E258" s="35"/>
      <c r="F258" s="35"/>
      <c r="G258" s="35"/>
      <c r="H258" s="35"/>
      <c r="I258" s="35"/>
      <c r="J258" s="35"/>
      <c r="K258" s="35"/>
      <c r="L258" s="35"/>
      <c r="M258" s="35"/>
      <c r="N258" s="35"/>
      <c r="O258" s="35"/>
    </row>
    <row r="259" spans="1:15" ht="13.5" x14ac:dyDescent="0.25">
      <c r="A259" s="35"/>
      <c r="B259" s="35"/>
      <c r="C259" s="35"/>
      <c r="D259" s="35"/>
      <c r="E259" s="35"/>
      <c r="F259" s="35"/>
      <c r="G259" s="35"/>
      <c r="H259" s="35"/>
      <c r="I259" s="35"/>
      <c r="J259" s="35"/>
      <c r="K259" s="35"/>
      <c r="L259" s="35"/>
      <c r="M259" s="35"/>
      <c r="N259" s="35"/>
      <c r="O259" s="35"/>
    </row>
    <row r="260" spans="1:15" ht="13.5" x14ac:dyDescent="0.25">
      <c r="A260" s="35"/>
      <c r="B260" s="35"/>
      <c r="C260" s="35"/>
      <c r="D260" s="35"/>
      <c r="E260" s="35"/>
      <c r="F260" s="35"/>
      <c r="G260" s="35"/>
      <c r="H260" s="35"/>
      <c r="I260" s="35"/>
      <c r="J260" s="35"/>
      <c r="K260" s="35"/>
      <c r="L260" s="35"/>
      <c r="M260" s="35"/>
      <c r="N260" s="35"/>
      <c r="O260" s="35"/>
    </row>
    <row r="261" spans="1:15" ht="13.5" x14ac:dyDescent="0.25">
      <c r="A261" s="35"/>
      <c r="B261" s="35"/>
      <c r="C261" s="35"/>
      <c r="D261" s="35"/>
      <c r="E261" s="35"/>
      <c r="F261" s="35"/>
      <c r="G261" s="35"/>
      <c r="H261" s="35"/>
      <c r="I261" s="35"/>
      <c r="J261" s="35"/>
      <c r="K261" s="35"/>
      <c r="L261" s="35"/>
      <c r="M261" s="35"/>
      <c r="N261" s="35"/>
      <c r="O261" s="35"/>
    </row>
    <row r="262" spans="1:15" ht="13.5" x14ac:dyDescent="0.25">
      <c r="A262" s="35"/>
      <c r="B262" s="35"/>
      <c r="C262" s="35"/>
      <c r="D262" s="35"/>
      <c r="E262" s="35"/>
      <c r="F262" s="35"/>
      <c r="G262" s="35"/>
      <c r="H262" s="35"/>
      <c r="I262" s="35"/>
      <c r="J262" s="35"/>
      <c r="K262" s="35"/>
      <c r="L262" s="35"/>
      <c r="M262" s="35"/>
      <c r="N262" s="35"/>
      <c r="O262" s="35"/>
    </row>
    <row r="263" spans="1:15" ht="13.5" x14ac:dyDescent="0.25">
      <c r="A263" s="35"/>
      <c r="B263" s="35"/>
      <c r="C263" s="35"/>
      <c r="D263" s="35"/>
      <c r="E263" s="35"/>
      <c r="F263" s="35"/>
      <c r="G263" s="35"/>
      <c r="H263" s="35"/>
      <c r="I263" s="35"/>
      <c r="J263" s="35"/>
      <c r="K263" s="35"/>
      <c r="L263" s="35"/>
      <c r="M263" s="35"/>
      <c r="N263" s="35"/>
      <c r="O263" s="35"/>
    </row>
    <row r="264" spans="1:15" ht="13.5" x14ac:dyDescent="0.25">
      <c r="A264" s="35"/>
      <c r="B264" s="35"/>
      <c r="C264" s="35"/>
      <c r="D264" s="35"/>
      <c r="E264" s="35"/>
      <c r="F264" s="35"/>
      <c r="G264" s="35"/>
      <c r="H264" s="35"/>
      <c r="I264" s="35"/>
      <c r="J264" s="35"/>
      <c r="K264" s="35"/>
      <c r="L264" s="35"/>
      <c r="M264" s="35"/>
      <c r="N264" s="35"/>
      <c r="O264" s="35"/>
    </row>
    <row r="265" spans="1:15" ht="13.5" x14ac:dyDescent="0.25">
      <c r="A265" s="35"/>
      <c r="B265" s="35"/>
      <c r="C265" s="35"/>
      <c r="D265" s="35"/>
      <c r="E265" s="35"/>
      <c r="F265" s="35"/>
      <c r="G265" s="35"/>
      <c r="H265" s="35"/>
      <c r="I265" s="35"/>
      <c r="J265" s="35"/>
      <c r="K265" s="35"/>
      <c r="L265" s="35"/>
      <c r="M265" s="35"/>
      <c r="N265" s="35"/>
      <c r="O265" s="35"/>
    </row>
    <row r="266" spans="1:15" ht="13.5" x14ac:dyDescent="0.25">
      <c r="A266" s="35"/>
      <c r="B266" s="35"/>
      <c r="C266" s="35"/>
      <c r="D266" s="35"/>
      <c r="E266" s="35"/>
      <c r="F266" s="35"/>
      <c r="G266" s="35"/>
      <c r="H266" s="35"/>
      <c r="I266" s="35"/>
      <c r="J266" s="35"/>
      <c r="K266" s="35"/>
      <c r="L266" s="35"/>
      <c r="M266" s="35"/>
      <c r="N266" s="35"/>
      <c r="O266" s="35"/>
    </row>
    <row r="267" spans="1:15" ht="13.5" x14ac:dyDescent="0.25">
      <c r="A267" s="35"/>
      <c r="B267" s="35"/>
      <c r="C267" s="35"/>
      <c r="D267" s="35"/>
      <c r="E267" s="35"/>
      <c r="F267" s="35"/>
      <c r="G267" s="35"/>
      <c r="H267" s="35"/>
      <c r="I267" s="35"/>
      <c r="J267" s="35"/>
      <c r="K267" s="35"/>
      <c r="L267" s="35"/>
      <c r="M267" s="35"/>
      <c r="N267" s="35"/>
      <c r="O267" s="35"/>
    </row>
    <row r="268" spans="1:15" ht="13.5" x14ac:dyDescent="0.25">
      <c r="A268" s="35"/>
      <c r="B268" s="35"/>
      <c r="C268" s="35"/>
      <c r="D268" s="35"/>
      <c r="E268" s="35"/>
      <c r="F268" s="35"/>
      <c r="G268" s="35"/>
      <c r="H268" s="35"/>
      <c r="I268" s="35"/>
      <c r="J268" s="35"/>
      <c r="K268" s="35"/>
      <c r="L268" s="35"/>
      <c r="M268" s="35"/>
      <c r="N268" s="35"/>
      <c r="O268" s="35"/>
    </row>
    <row r="269" spans="1:15" ht="13.5" x14ac:dyDescent="0.25">
      <c r="A269" s="35"/>
      <c r="B269" s="35"/>
      <c r="C269" s="35"/>
      <c r="D269" s="35"/>
      <c r="E269" s="35"/>
      <c r="F269" s="35"/>
      <c r="G269" s="35"/>
      <c r="H269" s="35"/>
      <c r="I269" s="35"/>
      <c r="J269" s="35"/>
      <c r="K269" s="35"/>
      <c r="L269" s="35"/>
      <c r="M269" s="35"/>
      <c r="N269" s="35"/>
      <c r="O269" s="35"/>
    </row>
    <row r="270" spans="1:15" ht="13.5" x14ac:dyDescent="0.25">
      <c r="A270" s="35"/>
      <c r="B270" s="35"/>
      <c r="C270" s="35"/>
      <c r="D270" s="35"/>
      <c r="E270" s="35"/>
      <c r="F270" s="35"/>
      <c r="G270" s="35"/>
      <c r="H270" s="35"/>
      <c r="I270" s="35"/>
      <c r="J270" s="35"/>
      <c r="K270" s="35"/>
      <c r="L270" s="35"/>
      <c r="M270" s="35"/>
      <c r="N270" s="35"/>
      <c r="O270" s="35"/>
    </row>
    <row r="271" spans="1:15" ht="13.5" x14ac:dyDescent="0.25">
      <c r="A271" s="35"/>
      <c r="B271" s="35"/>
      <c r="C271" s="35"/>
      <c r="D271" s="35"/>
      <c r="E271" s="35"/>
      <c r="F271" s="35"/>
      <c r="G271" s="35"/>
      <c r="H271" s="35"/>
      <c r="I271" s="35"/>
      <c r="J271" s="35"/>
      <c r="K271" s="35"/>
      <c r="L271" s="35"/>
      <c r="M271" s="35"/>
      <c r="N271" s="35"/>
      <c r="O271" s="35"/>
    </row>
    <row r="272" spans="1:15" ht="13.5" x14ac:dyDescent="0.25">
      <c r="A272" s="35"/>
      <c r="B272" s="35"/>
      <c r="C272" s="35"/>
      <c r="D272" s="35"/>
      <c r="E272" s="35"/>
      <c r="F272" s="35"/>
      <c r="G272" s="35"/>
      <c r="H272" s="35"/>
      <c r="I272" s="35"/>
      <c r="J272" s="35"/>
      <c r="K272" s="35"/>
      <c r="L272" s="35"/>
      <c r="M272" s="35"/>
      <c r="N272" s="35"/>
      <c r="O272" s="35"/>
    </row>
    <row r="273" spans="1:15" ht="13.5" x14ac:dyDescent="0.25">
      <c r="A273" s="35"/>
      <c r="B273" s="35"/>
      <c r="C273" s="35"/>
      <c r="D273" s="35"/>
      <c r="E273" s="35"/>
      <c r="F273" s="35"/>
      <c r="G273" s="35"/>
      <c r="H273" s="35"/>
      <c r="I273" s="35"/>
      <c r="J273" s="35"/>
      <c r="K273" s="35"/>
      <c r="L273" s="35"/>
      <c r="M273" s="35"/>
      <c r="N273" s="35"/>
      <c r="O273" s="35"/>
    </row>
    <row r="274" spans="1:15" ht="13.5" x14ac:dyDescent="0.25">
      <c r="A274" s="35"/>
      <c r="B274" s="35"/>
      <c r="C274" s="35"/>
      <c r="D274" s="35"/>
      <c r="E274" s="35"/>
      <c r="F274" s="35"/>
      <c r="G274" s="35"/>
      <c r="H274" s="35"/>
      <c r="I274" s="35"/>
      <c r="J274" s="35"/>
      <c r="K274" s="35"/>
      <c r="L274" s="35"/>
      <c r="M274" s="35"/>
      <c r="N274" s="35"/>
      <c r="O274" s="35"/>
    </row>
    <row r="275" spans="1:15" ht="13.5" x14ac:dyDescent="0.25">
      <c r="A275" s="35"/>
      <c r="B275" s="35"/>
      <c r="C275" s="35"/>
      <c r="D275" s="35"/>
      <c r="E275" s="35"/>
      <c r="F275" s="35"/>
      <c r="G275" s="35"/>
      <c r="H275" s="35"/>
      <c r="I275" s="35"/>
      <c r="J275" s="35"/>
      <c r="K275" s="35"/>
      <c r="L275" s="35"/>
      <c r="M275" s="35"/>
      <c r="N275" s="35"/>
      <c r="O275" s="35"/>
    </row>
    <row r="276" spans="1:15" ht="13.5" x14ac:dyDescent="0.25">
      <c r="A276" s="35"/>
      <c r="B276" s="35"/>
      <c r="C276" s="35"/>
      <c r="D276" s="35"/>
      <c r="E276" s="35"/>
      <c r="F276" s="35"/>
      <c r="G276" s="35"/>
      <c r="H276" s="35"/>
      <c r="I276" s="35"/>
      <c r="J276" s="35"/>
      <c r="K276" s="35"/>
      <c r="L276" s="35"/>
      <c r="M276" s="35"/>
      <c r="N276" s="35"/>
      <c r="O276" s="35"/>
    </row>
    <row r="277" spans="1:15" ht="13.5" x14ac:dyDescent="0.25">
      <c r="A277" s="35"/>
      <c r="B277" s="35"/>
      <c r="C277" s="35"/>
      <c r="D277" s="35"/>
      <c r="E277" s="35"/>
      <c r="F277" s="35"/>
      <c r="G277" s="35"/>
      <c r="H277" s="35"/>
      <c r="I277" s="35"/>
      <c r="J277" s="35"/>
      <c r="K277" s="35"/>
      <c r="L277" s="35"/>
      <c r="M277" s="35"/>
      <c r="N277" s="35"/>
      <c r="O277" s="35"/>
    </row>
    <row r="278" spans="1:15" ht="13.5" x14ac:dyDescent="0.25">
      <c r="A278" s="35"/>
      <c r="B278" s="35"/>
      <c r="C278" s="35"/>
      <c r="D278" s="35"/>
      <c r="E278" s="35"/>
      <c r="F278" s="35"/>
      <c r="G278" s="35"/>
      <c r="H278" s="35"/>
      <c r="I278" s="35"/>
      <c r="J278" s="35"/>
      <c r="K278" s="35"/>
      <c r="L278" s="35"/>
      <c r="M278" s="35"/>
      <c r="N278" s="35"/>
      <c r="O278" s="35"/>
    </row>
    <row r="279" spans="1:15" ht="13.5" x14ac:dyDescent="0.25">
      <c r="A279" s="35"/>
      <c r="B279" s="35"/>
      <c r="C279" s="35"/>
      <c r="D279" s="35"/>
      <c r="E279" s="35"/>
      <c r="F279" s="35"/>
      <c r="G279" s="35"/>
      <c r="H279" s="35"/>
      <c r="I279" s="35"/>
      <c r="J279" s="35"/>
      <c r="K279" s="35"/>
      <c r="L279" s="35"/>
      <c r="M279" s="35"/>
      <c r="N279" s="35"/>
      <c r="O279" s="35"/>
    </row>
    <row r="280" spans="1:15" ht="13.5" x14ac:dyDescent="0.25">
      <c r="A280" s="35"/>
      <c r="B280" s="35"/>
      <c r="C280" s="35"/>
      <c r="D280" s="35"/>
      <c r="E280" s="35"/>
      <c r="F280" s="35"/>
      <c r="G280" s="35"/>
      <c r="H280" s="35"/>
      <c r="I280" s="35"/>
      <c r="J280" s="35"/>
      <c r="K280" s="35"/>
      <c r="L280" s="35"/>
      <c r="M280" s="35"/>
      <c r="N280" s="35"/>
      <c r="O280" s="35"/>
    </row>
    <row r="281" spans="1:15" ht="13.5" x14ac:dyDescent="0.25">
      <c r="A281" s="35"/>
      <c r="B281" s="35"/>
      <c r="C281" s="35"/>
      <c r="D281" s="35"/>
      <c r="E281" s="35"/>
      <c r="F281" s="35"/>
      <c r="G281" s="35"/>
      <c r="H281" s="35"/>
      <c r="I281" s="35"/>
      <c r="J281" s="35"/>
      <c r="K281" s="35"/>
      <c r="L281" s="35"/>
      <c r="M281" s="35"/>
      <c r="N281" s="35"/>
      <c r="O281" s="35"/>
    </row>
    <row r="282" spans="1:15" ht="13.5" x14ac:dyDescent="0.25">
      <c r="A282" s="35"/>
      <c r="B282" s="35"/>
      <c r="C282" s="35"/>
      <c r="D282" s="35"/>
      <c r="E282" s="35"/>
      <c r="F282" s="35"/>
      <c r="G282" s="35"/>
      <c r="H282" s="35"/>
      <c r="I282" s="35"/>
      <c r="J282" s="35"/>
      <c r="K282" s="35"/>
      <c r="L282" s="35"/>
      <c r="M282" s="35"/>
      <c r="N282" s="35"/>
      <c r="O282" s="35"/>
    </row>
    <row r="283" spans="1:15" ht="13.5" x14ac:dyDescent="0.25">
      <c r="A283" s="35"/>
      <c r="B283" s="35"/>
      <c r="C283" s="35"/>
      <c r="D283" s="35"/>
      <c r="E283" s="35"/>
      <c r="F283" s="35"/>
      <c r="G283" s="35"/>
      <c r="H283" s="35"/>
      <c r="I283" s="35"/>
      <c r="J283" s="35"/>
      <c r="K283" s="35"/>
      <c r="L283" s="35"/>
      <c r="M283" s="35"/>
      <c r="N283" s="35"/>
      <c r="O283" s="35"/>
    </row>
    <row r="284" spans="1:15" ht="13.5" x14ac:dyDescent="0.25">
      <c r="A284" s="35"/>
      <c r="B284" s="35"/>
      <c r="C284" s="35"/>
      <c r="D284" s="35"/>
      <c r="E284" s="35"/>
      <c r="F284" s="35"/>
      <c r="G284" s="35"/>
      <c r="H284" s="35"/>
      <c r="I284" s="35"/>
      <c r="J284" s="35"/>
      <c r="K284" s="35"/>
      <c r="L284" s="35"/>
      <c r="M284" s="35"/>
      <c r="N284" s="35"/>
      <c r="O284" s="35"/>
    </row>
    <row r="285" spans="1:15" ht="13.5" x14ac:dyDescent="0.25">
      <c r="A285" s="35"/>
      <c r="B285" s="35"/>
      <c r="C285" s="35"/>
      <c r="D285" s="35"/>
      <c r="E285" s="35"/>
      <c r="F285" s="35"/>
      <c r="G285" s="35"/>
      <c r="H285" s="35"/>
      <c r="I285" s="35"/>
      <c r="J285" s="35"/>
      <c r="K285" s="35"/>
      <c r="L285" s="35"/>
      <c r="M285" s="35"/>
      <c r="N285" s="35"/>
      <c r="O285" s="35"/>
    </row>
  </sheetData>
  <mergeCells count="2">
    <mergeCell ref="A3:G3"/>
    <mergeCell ref="H3:N3"/>
  </mergeCells>
  <phoneticPr fontId="4" type="noConversion"/>
  <pageMargins left="0.25" right="0.25" top="0.3" bottom="0.5" header="0.3" footer="0.3"/>
  <pageSetup scale="65" orientation="landscape" r:id="rId1"/>
  <headerFooter alignWithMargins="0"/>
  <rowBreaks count="4" manualBreakCount="4">
    <brk id="52" max="16383" man="1"/>
    <brk id="100" max="16383" man="1"/>
    <brk id="148" max="16383" man="1"/>
    <brk id="196" max="16383" man="1"/>
  </rowBreaks>
  <colBreaks count="1" manualBreakCount="1">
    <brk id="7"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zoomScaleNormal="100" workbookViewId="0">
      <selection activeCell="A9" sqref="A9:F9"/>
    </sheetView>
  </sheetViews>
  <sheetFormatPr defaultRowHeight="12.75" x14ac:dyDescent="0.2"/>
  <cols>
    <col min="1" max="1" width="8.5703125" customWidth="1"/>
    <col min="2" max="2" width="19.28515625" customWidth="1"/>
    <col min="3" max="3" width="24" customWidth="1"/>
    <col min="4" max="4" width="30.28515625" customWidth="1"/>
    <col min="5" max="5" width="18.5703125" customWidth="1"/>
    <col min="6" max="6" width="25.140625" customWidth="1"/>
  </cols>
  <sheetData>
    <row r="1" spans="1:8" x14ac:dyDescent="0.2">
      <c r="A1" s="1" t="s">
        <v>103</v>
      </c>
    </row>
    <row r="2" spans="1:8" ht="169.5" customHeight="1" x14ac:dyDescent="0.2">
      <c r="A2" s="84" t="s">
        <v>104</v>
      </c>
      <c r="B2" s="85"/>
      <c r="C2" s="85"/>
      <c r="D2" s="85"/>
      <c r="E2" s="85"/>
      <c r="F2" s="85"/>
      <c r="G2" s="65"/>
      <c r="H2" s="65"/>
    </row>
    <row r="3" spans="1:8" ht="25.5" customHeight="1" x14ac:dyDescent="0.2">
      <c r="A3" s="84" t="s">
        <v>113</v>
      </c>
      <c r="B3" s="85"/>
      <c r="C3" s="85"/>
      <c r="D3" s="85"/>
      <c r="E3" s="85"/>
      <c r="F3" s="85"/>
    </row>
    <row r="4" spans="1:8" ht="14.25" customHeight="1" x14ac:dyDescent="0.2">
      <c r="A4" s="86" t="s">
        <v>105</v>
      </c>
      <c r="B4" s="87"/>
      <c r="C4" s="87"/>
      <c r="D4" s="87"/>
      <c r="E4" s="87"/>
      <c r="F4" s="87"/>
    </row>
    <row r="5" spans="1:8" ht="14.25" customHeight="1" x14ac:dyDescent="0.2">
      <c r="A5" s="86" t="s">
        <v>106</v>
      </c>
      <c r="B5" s="87"/>
      <c r="C5" s="87"/>
      <c r="D5" s="87"/>
      <c r="E5" s="87"/>
      <c r="F5" s="87"/>
    </row>
    <row r="6" spans="1:8" ht="42.75" customHeight="1" x14ac:dyDescent="0.2">
      <c r="A6" s="86" t="s">
        <v>114</v>
      </c>
      <c r="B6" s="87"/>
      <c r="C6" s="87"/>
      <c r="D6" s="87"/>
      <c r="E6" s="87"/>
      <c r="F6" s="87"/>
    </row>
    <row r="7" spans="1:8" ht="56.25" customHeight="1" x14ac:dyDescent="0.2">
      <c r="A7" s="86" t="s">
        <v>108</v>
      </c>
      <c r="B7" s="87"/>
      <c r="C7" s="87"/>
      <c r="D7" s="87"/>
      <c r="E7" s="87"/>
      <c r="F7" s="87"/>
    </row>
    <row r="8" spans="1:8" x14ac:dyDescent="0.2">
      <c r="A8" s="86" t="s">
        <v>98</v>
      </c>
      <c r="B8" s="87"/>
      <c r="C8" s="87"/>
      <c r="D8" s="87"/>
      <c r="E8" s="87"/>
      <c r="F8" s="87"/>
    </row>
    <row r="9" spans="1:8" x14ac:dyDescent="0.2">
      <c r="A9" s="88" t="s">
        <v>100</v>
      </c>
      <c r="B9" s="87"/>
      <c r="C9" s="87"/>
      <c r="D9" s="87"/>
      <c r="E9" s="87"/>
      <c r="F9" s="87"/>
    </row>
    <row r="10" spans="1:8" s="65" customFormat="1" ht="23.25" customHeight="1" x14ac:dyDescent="0.2">
      <c r="A10" s="84" t="s">
        <v>99</v>
      </c>
      <c r="B10" s="85"/>
      <c r="C10" s="85"/>
      <c r="D10" s="85"/>
      <c r="E10" s="85"/>
      <c r="F10" s="85"/>
    </row>
  </sheetData>
  <mergeCells count="9">
    <mergeCell ref="A2:F2"/>
    <mergeCell ref="A3:F3"/>
    <mergeCell ref="A4:F4"/>
    <mergeCell ref="A9:F9"/>
    <mergeCell ref="A10:F10"/>
    <mergeCell ref="A5:F5"/>
    <mergeCell ref="A6:F6"/>
    <mergeCell ref="A7:F7"/>
    <mergeCell ref="A8:F8"/>
  </mergeCells>
  <phoneticPr fontId="4" type="noConversion"/>
  <pageMargins left="0.75" right="0.75" top="1" bottom="1" header="0.5" footer="0.5"/>
  <pageSetup scale="64"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topLeftCell="A3" workbookViewId="0">
      <selection activeCell="I24" sqref="I24"/>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5.5703125" customWidth="1"/>
    <col min="7" max="7" width="3.7109375" customWidth="1"/>
    <col min="8" max="8" width="18.140625" bestFit="1" customWidth="1"/>
    <col min="9" max="9" width="17" bestFit="1" customWidth="1"/>
  </cols>
  <sheetData>
    <row r="1" spans="1:8" ht="63" customHeight="1" x14ac:dyDescent="0.2">
      <c r="A1" s="82"/>
      <c r="B1" s="82"/>
      <c r="C1" s="82"/>
      <c r="D1" s="82"/>
      <c r="E1" s="82"/>
      <c r="F1" s="82"/>
      <c r="G1" s="82"/>
      <c r="H1" s="82"/>
    </row>
    <row r="2" spans="1:8" ht="18" x14ac:dyDescent="0.25">
      <c r="A2" s="76" t="s">
        <v>22</v>
      </c>
      <c r="B2" s="77"/>
      <c r="C2" s="77"/>
      <c r="D2" s="77"/>
      <c r="E2" s="77"/>
      <c r="F2" s="77"/>
      <c r="G2" s="77"/>
      <c r="H2" s="77"/>
    </row>
    <row r="3" spans="1:8" ht="18" x14ac:dyDescent="0.25">
      <c r="A3" s="14"/>
      <c r="B3" s="15"/>
      <c r="C3" s="15"/>
      <c r="D3" s="17"/>
      <c r="E3" s="17"/>
      <c r="F3" s="17"/>
      <c r="G3" s="17"/>
      <c r="H3" s="17"/>
    </row>
    <row r="4" spans="1:8" x14ac:dyDescent="0.2">
      <c r="B4" s="16" t="s">
        <v>55</v>
      </c>
      <c r="C4" s="10"/>
      <c r="D4" s="16" t="s">
        <v>78</v>
      </c>
      <c r="E4" s="10"/>
      <c r="F4" s="16" t="s">
        <v>84</v>
      </c>
      <c r="G4" s="10"/>
      <c r="H4" s="16" t="s">
        <v>28</v>
      </c>
    </row>
    <row r="5" spans="1:8" x14ac:dyDescent="0.2">
      <c r="A5" s="9"/>
      <c r="B5" s="11" t="s">
        <v>83</v>
      </c>
      <c r="C5" s="9"/>
      <c r="D5" s="11" t="s">
        <v>11</v>
      </c>
      <c r="F5" s="11" t="s">
        <v>61</v>
      </c>
      <c r="H5" s="11" t="s">
        <v>8</v>
      </c>
    </row>
    <row r="7" spans="1:8" x14ac:dyDescent="0.2">
      <c r="A7" s="8" t="s">
        <v>3</v>
      </c>
      <c r="B7" s="8"/>
      <c r="C7" s="8"/>
    </row>
    <row r="8" spans="1:8" x14ac:dyDescent="0.2">
      <c r="A8" t="s">
        <v>1</v>
      </c>
      <c r="B8" s="13">
        <v>41738466.75</v>
      </c>
      <c r="C8" s="13"/>
      <c r="D8" s="13">
        <v>197560025.89999995</v>
      </c>
      <c r="E8" s="13"/>
      <c r="F8" s="13">
        <v>32465193.669999998</v>
      </c>
      <c r="G8" s="13"/>
      <c r="H8" s="13">
        <v>1134176491.1200001</v>
      </c>
    </row>
    <row r="9" spans="1:8" x14ac:dyDescent="0.2">
      <c r="A9" t="s">
        <v>2</v>
      </c>
      <c r="B9" s="13">
        <v>38051577.060000002</v>
      </c>
      <c r="C9" s="13"/>
      <c r="D9" s="13">
        <v>180185942.24000004</v>
      </c>
      <c r="E9" s="13"/>
      <c r="F9" s="13">
        <v>29596070.810000002</v>
      </c>
      <c r="G9" s="13"/>
      <c r="H9" s="13">
        <v>1028724013.1500001</v>
      </c>
    </row>
    <row r="10" spans="1:8" x14ac:dyDescent="0.2">
      <c r="A10" t="s">
        <v>0</v>
      </c>
      <c r="B10" s="13">
        <v>0</v>
      </c>
      <c r="C10" s="13"/>
      <c r="D10" s="13">
        <v>0</v>
      </c>
      <c r="E10" s="13"/>
      <c r="F10" s="13">
        <v>0</v>
      </c>
      <c r="G10" s="13"/>
      <c r="H10" s="13">
        <v>6410</v>
      </c>
    </row>
    <row r="11" spans="1:8" x14ac:dyDescent="0.2">
      <c r="A11" t="s">
        <v>30</v>
      </c>
      <c r="B11" s="13">
        <v>0</v>
      </c>
      <c r="C11" s="13"/>
      <c r="D11" s="13">
        <v>0</v>
      </c>
      <c r="E11" s="13"/>
      <c r="F11" s="13">
        <v>0</v>
      </c>
      <c r="G11" s="13"/>
      <c r="H11" s="13">
        <v>199152.03</v>
      </c>
    </row>
    <row r="12" spans="1:8" x14ac:dyDescent="0.2">
      <c r="A12" t="s">
        <v>31</v>
      </c>
      <c r="B12" s="13">
        <f>B8-B9</f>
        <v>3686889.6899999976</v>
      </c>
      <c r="C12" s="13"/>
      <c r="D12" s="13">
        <v>17374083.659999996</v>
      </c>
      <c r="E12" s="13"/>
      <c r="F12" s="13">
        <v>2869122.86</v>
      </c>
      <c r="G12" s="13"/>
      <c r="H12" s="13">
        <v>105645220</v>
      </c>
    </row>
    <row r="13" spans="1:8" x14ac:dyDescent="0.2">
      <c r="A13" t="s">
        <v>25</v>
      </c>
      <c r="B13" s="13">
        <f>B12*0.55</f>
        <v>2027789.3294999988</v>
      </c>
      <c r="C13" s="13"/>
      <c r="D13" s="13">
        <f>D12*0.55</f>
        <v>9555746.0129999984</v>
      </c>
      <c r="E13" s="13"/>
      <c r="F13" s="13">
        <f>F12*0.55</f>
        <v>1578017.5730000001</v>
      </c>
      <c r="G13" s="13"/>
      <c r="H13" s="13">
        <f>H12*0.55</f>
        <v>58104871.000000007</v>
      </c>
    </row>
    <row r="14" spans="1:8" x14ac:dyDescent="0.2">
      <c r="A14" t="s">
        <v>32</v>
      </c>
      <c r="B14" s="13">
        <f>B12*0.45</f>
        <v>1659100.360499999</v>
      </c>
      <c r="C14" s="13"/>
      <c r="D14" s="13">
        <f>D12*0.45</f>
        <v>7818337.6469999989</v>
      </c>
      <c r="E14" s="13"/>
      <c r="F14" s="13">
        <f>F12*0.45</f>
        <v>1291105.287</v>
      </c>
      <c r="G14" s="13"/>
      <c r="H14" s="13">
        <f>H12*0.45</f>
        <v>47540349</v>
      </c>
    </row>
    <row r="15" spans="1:8" x14ac:dyDescent="0.2">
      <c r="A15" t="s">
        <v>5</v>
      </c>
      <c r="B15" s="28">
        <v>1203</v>
      </c>
      <c r="C15" s="13"/>
      <c r="D15" s="13"/>
      <c r="E15" s="13"/>
      <c r="F15" s="13"/>
      <c r="G15" s="13"/>
      <c r="H15" s="13"/>
    </row>
    <row r="16" spans="1:8" x14ac:dyDescent="0.2">
      <c r="B16" s="13"/>
      <c r="C16" s="13"/>
      <c r="D16" s="13"/>
      <c r="E16" s="13"/>
      <c r="F16" s="13"/>
      <c r="G16" s="13"/>
      <c r="H16" s="13"/>
    </row>
    <row r="17" spans="1:8" x14ac:dyDescent="0.2">
      <c r="B17" s="13"/>
      <c r="C17" s="13"/>
      <c r="D17" s="13"/>
      <c r="E17" s="13"/>
      <c r="F17" s="13"/>
      <c r="G17" s="13"/>
      <c r="H17" s="13"/>
    </row>
    <row r="18" spans="1:8" x14ac:dyDescent="0.2">
      <c r="A18" s="8" t="s">
        <v>4</v>
      </c>
      <c r="B18" s="13"/>
      <c r="C18" s="13"/>
      <c r="D18" s="13"/>
      <c r="E18" s="13"/>
      <c r="F18" s="13"/>
      <c r="G18" s="13"/>
      <c r="H18" s="13"/>
    </row>
    <row r="19" spans="1:8" x14ac:dyDescent="0.2">
      <c r="A19" t="s">
        <v>1</v>
      </c>
      <c r="B19" s="13">
        <v>75418831.709999993</v>
      </c>
      <c r="C19" s="13"/>
      <c r="D19" s="13">
        <v>323815005.55999994</v>
      </c>
      <c r="E19" s="13"/>
      <c r="F19" s="13">
        <v>59680509.079999998</v>
      </c>
      <c r="G19" s="13"/>
      <c r="H19" s="13">
        <v>1936534901.9099998</v>
      </c>
    </row>
    <row r="20" spans="1:8" x14ac:dyDescent="0.2">
      <c r="A20" t="s">
        <v>2</v>
      </c>
      <c r="B20" s="13">
        <v>69274454.609999999</v>
      </c>
      <c r="C20" s="13"/>
      <c r="D20" s="13">
        <v>296197950.05999994</v>
      </c>
      <c r="E20" s="13"/>
      <c r="F20" s="13">
        <v>54772529.049999997</v>
      </c>
      <c r="G20" s="13"/>
      <c r="H20" s="13">
        <v>1765517977.97</v>
      </c>
    </row>
    <row r="21" spans="1:8" x14ac:dyDescent="0.2">
      <c r="A21" t="s">
        <v>0</v>
      </c>
      <c r="B21" s="13">
        <v>375610.5</v>
      </c>
      <c r="C21" s="13"/>
      <c r="D21" s="13">
        <v>2025910.85</v>
      </c>
      <c r="E21" s="13"/>
      <c r="F21" s="13">
        <v>327107</v>
      </c>
      <c r="G21" s="13"/>
      <c r="H21" s="13">
        <v>6471806.9999999991</v>
      </c>
    </row>
    <row r="22" spans="1:8" x14ac:dyDescent="0.2">
      <c r="A22" t="s">
        <v>30</v>
      </c>
      <c r="B22" s="13">
        <v>718.5</v>
      </c>
      <c r="C22" s="13"/>
      <c r="D22" s="13">
        <v>0</v>
      </c>
      <c r="E22" s="13"/>
      <c r="F22" s="13">
        <v>718.5</v>
      </c>
      <c r="G22" s="13"/>
      <c r="H22" s="13">
        <v>718.5</v>
      </c>
    </row>
    <row r="23" spans="1:8" x14ac:dyDescent="0.2">
      <c r="A23" t="s">
        <v>31</v>
      </c>
      <c r="B23" s="13">
        <f>B19-B20-B21+B22</f>
        <v>5769485.099999994</v>
      </c>
      <c r="C23" s="13"/>
      <c r="D23" s="13">
        <v>25591144.649999995</v>
      </c>
      <c r="E23" s="13"/>
      <c r="F23" s="13">
        <v>4581591.53</v>
      </c>
      <c r="G23" s="13"/>
      <c r="H23" s="13">
        <v>164545835.44000003</v>
      </c>
    </row>
    <row r="24" spans="1:8" x14ac:dyDescent="0.2">
      <c r="A24" t="s">
        <v>25</v>
      </c>
      <c r="B24" s="13">
        <f>B23*0.55</f>
        <v>3173216.8049999969</v>
      </c>
      <c r="C24" s="13"/>
      <c r="D24" s="13">
        <f>D23*0.55</f>
        <v>14075129.557499999</v>
      </c>
      <c r="E24" s="13"/>
      <c r="F24" s="13">
        <f>F23*0.55</f>
        <v>2519875.3415000006</v>
      </c>
      <c r="G24" s="13"/>
      <c r="H24" s="13">
        <f>H23*0.55</f>
        <v>90500209.492000028</v>
      </c>
    </row>
    <row r="25" spans="1:8" x14ac:dyDescent="0.2">
      <c r="A25" t="s">
        <v>32</v>
      </c>
      <c r="B25" s="13">
        <f>B23*0.45</f>
        <v>2596268.2949999976</v>
      </c>
      <c r="C25" s="13"/>
      <c r="D25" s="13">
        <f>D23*0.45</f>
        <v>11516015.092499997</v>
      </c>
      <c r="E25" s="13"/>
      <c r="F25" s="13">
        <f>F23*0.45</f>
        <v>2061716.1885000002</v>
      </c>
      <c r="G25" s="13"/>
      <c r="H25" s="13">
        <f>H23*0.45</f>
        <v>74045625.948000014</v>
      </c>
    </row>
    <row r="26" spans="1:8" x14ac:dyDescent="0.2">
      <c r="A26" t="s">
        <v>5</v>
      </c>
      <c r="B26" s="28">
        <v>2239</v>
      </c>
      <c r="C26" s="13"/>
      <c r="D26" s="13"/>
      <c r="E26" s="13"/>
      <c r="F26" s="13"/>
      <c r="G26" s="13"/>
      <c r="H26" s="13"/>
    </row>
    <row r="27" spans="1:8" x14ac:dyDescent="0.2">
      <c r="B27" s="13"/>
      <c r="C27" s="13"/>
      <c r="D27" s="13"/>
      <c r="E27" s="13"/>
      <c r="F27" s="13"/>
      <c r="G27" s="13"/>
      <c r="H27" s="13"/>
    </row>
    <row r="28" spans="1:8" x14ac:dyDescent="0.2">
      <c r="B28" s="13"/>
      <c r="C28" s="13"/>
      <c r="D28" s="13"/>
      <c r="E28" s="13"/>
      <c r="F28" s="13"/>
      <c r="G28" s="13"/>
      <c r="H28" s="13"/>
    </row>
    <row r="29" spans="1:8" x14ac:dyDescent="0.2">
      <c r="A29" s="25" t="s">
        <v>41</v>
      </c>
      <c r="B29" s="13"/>
      <c r="C29" s="13"/>
      <c r="D29" s="13"/>
      <c r="E29" s="13"/>
      <c r="F29" s="13"/>
      <c r="G29" s="13"/>
      <c r="H29" s="13"/>
    </row>
    <row r="30" spans="1:8" x14ac:dyDescent="0.2">
      <c r="A30" t="s">
        <v>1</v>
      </c>
      <c r="B30" s="13">
        <v>79056376.730000004</v>
      </c>
      <c r="C30" s="13"/>
      <c r="D30" s="13">
        <v>357346313.82000005</v>
      </c>
      <c r="E30" s="13"/>
      <c r="F30" s="13">
        <v>61374582.950000003</v>
      </c>
      <c r="G30" s="13"/>
      <c r="H30" s="13">
        <v>1841540016.2800004</v>
      </c>
    </row>
    <row r="31" spans="1:8" x14ac:dyDescent="0.2">
      <c r="A31" t="s">
        <v>2</v>
      </c>
      <c r="B31" s="13">
        <v>71817736.310000002</v>
      </c>
      <c r="C31" s="13"/>
      <c r="D31" s="13">
        <v>324324854.63999999</v>
      </c>
      <c r="E31" s="13"/>
      <c r="F31" s="13">
        <v>55793995.549999997</v>
      </c>
      <c r="G31" s="13"/>
      <c r="H31" s="13">
        <v>1668995229.6199996</v>
      </c>
    </row>
    <row r="32" spans="1:8" x14ac:dyDescent="0.2">
      <c r="A32" t="s">
        <v>0</v>
      </c>
      <c r="B32" s="13">
        <v>814048.84</v>
      </c>
      <c r="C32" s="13"/>
      <c r="D32" s="13">
        <v>4303547.71</v>
      </c>
      <c r="E32" s="13"/>
      <c r="F32" s="13">
        <v>591370.44999999995</v>
      </c>
      <c r="G32" s="13"/>
      <c r="H32" s="13">
        <v>11530468.849999998</v>
      </c>
    </row>
    <row r="33" spans="1:8" x14ac:dyDescent="0.2">
      <c r="A33" t="s">
        <v>30</v>
      </c>
      <c r="B33" s="13">
        <v>0</v>
      </c>
      <c r="C33" s="13"/>
      <c r="D33" s="13">
        <v>18941.310000000001</v>
      </c>
      <c r="E33" s="13"/>
      <c r="F33" s="13">
        <v>0</v>
      </c>
      <c r="G33" s="13"/>
      <c r="H33" s="13">
        <v>29520.880000000001</v>
      </c>
    </row>
    <row r="34" spans="1:8" x14ac:dyDescent="0.2">
      <c r="A34" t="s">
        <v>31</v>
      </c>
      <c r="B34" s="13">
        <f>B30-B31-B32</f>
        <v>6424591.5800000019</v>
      </c>
      <c r="C34" s="13"/>
      <c r="D34" s="13">
        <v>28736852.780000005</v>
      </c>
      <c r="E34" s="13"/>
      <c r="F34" s="13">
        <v>4989216.95</v>
      </c>
      <c r="G34" s="13"/>
      <c r="H34" s="13">
        <v>161043838.69</v>
      </c>
    </row>
    <row r="35" spans="1:8" x14ac:dyDescent="0.2">
      <c r="A35" t="s">
        <v>25</v>
      </c>
      <c r="B35" s="13">
        <f>B34*0.55</f>
        <v>3533525.3690000013</v>
      </c>
      <c r="C35" s="13"/>
      <c r="D35" s="13">
        <f>D34*0.55</f>
        <v>15805269.029000005</v>
      </c>
      <c r="E35" s="13"/>
      <c r="F35" s="13">
        <f>F34*0.55</f>
        <v>2744069.3225000002</v>
      </c>
      <c r="G35" s="13"/>
      <c r="H35" s="13">
        <f>H34*0.55</f>
        <v>88574111.279500008</v>
      </c>
    </row>
    <row r="36" spans="1:8" x14ac:dyDescent="0.2">
      <c r="A36" t="s">
        <v>32</v>
      </c>
      <c r="B36" s="13">
        <f>B34*0.45</f>
        <v>2891066.2110000011</v>
      </c>
      <c r="C36" s="13"/>
      <c r="D36" s="13">
        <f>D34*0.45</f>
        <v>12931583.751000002</v>
      </c>
      <c r="E36" s="13"/>
      <c r="F36" s="13">
        <f>F34*0.45</f>
        <v>2245147.6274999999</v>
      </c>
      <c r="G36" s="13"/>
      <c r="H36" s="13">
        <f>H34*0.45</f>
        <v>72469727.410500005</v>
      </c>
    </row>
    <row r="37" spans="1:8" x14ac:dyDescent="0.2">
      <c r="A37" t="s">
        <v>5</v>
      </c>
      <c r="B37" s="26">
        <v>2788</v>
      </c>
      <c r="C37" s="13"/>
      <c r="D37" s="13"/>
      <c r="E37" s="13"/>
      <c r="F37" s="13"/>
      <c r="G37" s="13"/>
      <c r="H37" s="13"/>
    </row>
    <row r="38" spans="1:8" x14ac:dyDescent="0.2">
      <c r="B38" s="13"/>
      <c r="C38" s="13"/>
      <c r="D38" s="13"/>
      <c r="E38" s="13"/>
      <c r="F38" s="13"/>
      <c r="G38" s="13"/>
      <c r="H38" s="13"/>
    </row>
    <row r="39" spans="1:8" x14ac:dyDescent="0.2">
      <c r="B39" s="13"/>
      <c r="C39" s="13"/>
      <c r="D39" s="13"/>
      <c r="E39" s="13"/>
      <c r="F39" s="13"/>
      <c r="G39" s="13"/>
      <c r="H39" s="13"/>
    </row>
    <row r="40" spans="1:8" ht="75.95" customHeight="1" x14ac:dyDescent="0.2">
      <c r="A40" s="80" t="s">
        <v>51</v>
      </c>
      <c r="B40" s="80"/>
      <c r="C40" s="80"/>
      <c r="D40" s="80"/>
      <c r="E40" s="80"/>
      <c r="F40" s="80"/>
      <c r="G40" s="80"/>
      <c r="H40" s="80"/>
    </row>
    <row r="41" spans="1:8" x14ac:dyDescent="0.2">
      <c r="B41" s="13"/>
      <c r="C41" s="13"/>
      <c r="D41" s="13"/>
      <c r="E41" s="13"/>
      <c r="F41" s="13"/>
      <c r="G41" s="13"/>
      <c r="H41" s="13"/>
    </row>
    <row r="42" spans="1:8" x14ac:dyDescent="0.2">
      <c r="A42" s="25" t="s">
        <v>50</v>
      </c>
      <c r="B42" s="13"/>
      <c r="C42" s="13"/>
      <c r="D42" s="13"/>
      <c r="E42" s="13"/>
      <c r="F42" s="13"/>
      <c r="G42" s="13"/>
      <c r="H42" s="13"/>
    </row>
    <row r="43" spans="1:8" x14ac:dyDescent="0.2">
      <c r="A43" t="s">
        <v>1</v>
      </c>
      <c r="B43" s="13">
        <v>37486173.25</v>
      </c>
      <c r="C43" s="13"/>
      <c r="D43" s="13">
        <v>167383678.64000002</v>
      </c>
      <c r="E43" s="13"/>
      <c r="F43" s="13">
        <v>29678272.059999999</v>
      </c>
      <c r="G43" s="13"/>
      <c r="H43" s="13">
        <v>874762441.0999999</v>
      </c>
    </row>
    <row r="44" spans="1:8" x14ac:dyDescent="0.2">
      <c r="A44" t="s">
        <v>2</v>
      </c>
      <c r="B44" s="13">
        <v>34086513.240000002</v>
      </c>
      <c r="C44" s="13"/>
      <c r="D44" s="13">
        <v>152041731.75999999</v>
      </c>
      <c r="E44" s="13"/>
      <c r="F44" s="13">
        <v>26902483.500000004</v>
      </c>
      <c r="G44" s="13"/>
      <c r="H44" s="13">
        <v>793288165.08000004</v>
      </c>
    </row>
    <row r="45" spans="1:8" x14ac:dyDescent="0.2">
      <c r="A45" t="s">
        <v>0</v>
      </c>
      <c r="B45" s="13">
        <v>99012.08</v>
      </c>
      <c r="C45" s="13"/>
      <c r="D45" s="13">
        <v>578054.84</v>
      </c>
      <c r="E45" s="13"/>
      <c r="F45" s="13">
        <v>72237.08</v>
      </c>
      <c r="G45" s="13"/>
      <c r="H45" s="13">
        <v>1494166.99</v>
      </c>
    </row>
    <row r="46" spans="1:8" x14ac:dyDescent="0.2">
      <c r="A46" t="s">
        <v>31</v>
      </c>
      <c r="B46" s="13">
        <f>B43-B44-B45</f>
        <v>3300647.9299999978</v>
      </c>
      <c r="C46" s="13"/>
      <c r="D46" s="13">
        <v>14763892.039999994</v>
      </c>
      <c r="E46" s="13"/>
      <c r="F46" s="13">
        <v>2703551.48</v>
      </c>
      <c r="G46" s="13"/>
      <c r="H46" s="13">
        <v>79980109.030000001</v>
      </c>
    </row>
    <row r="47" spans="1:8" x14ac:dyDescent="0.2">
      <c r="A47" t="s">
        <v>25</v>
      </c>
      <c r="B47" s="13">
        <f>B46*0.55</f>
        <v>1815356.361499999</v>
      </c>
      <c r="C47" s="13"/>
      <c r="D47" s="13">
        <f>D46*0.55</f>
        <v>8120140.6219999967</v>
      </c>
      <c r="E47" s="13"/>
      <c r="F47" s="13">
        <f>F46*0.55</f>
        <v>1486953.314</v>
      </c>
      <c r="G47" s="13"/>
      <c r="H47" s="13">
        <f>H46*0.55</f>
        <v>43989059.966500007</v>
      </c>
    </row>
    <row r="48" spans="1:8" x14ac:dyDescent="0.2">
      <c r="A48" t="s">
        <v>32</v>
      </c>
      <c r="B48" s="13">
        <f>B46*0.45</f>
        <v>1485291.5684999991</v>
      </c>
      <c r="C48" s="13"/>
      <c r="D48" s="13">
        <f>D46*0.45</f>
        <v>6643751.4179999968</v>
      </c>
      <c r="E48" s="13"/>
      <c r="F48" s="13">
        <f>F46*0.45</f>
        <v>1216598.166</v>
      </c>
      <c r="G48" s="13"/>
      <c r="H48" s="13">
        <f>H46*0.45</f>
        <v>35991049.063500002</v>
      </c>
    </row>
    <row r="49" spans="1:9" x14ac:dyDescent="0.2">
      <c r="A49" t="s">
        <v>5</v>
      </c>
      <c r="B49" s="28">
        <v>2000</v>
      </c>
      <c r="C49" s="13"/>
      <c r="D49" s="13"/>
      <c r="E49" s="13"/>
      <c r="F49" s="13"/>
      <c r="G49" s="13"/>
      <c r="H49" s="13"/>
    </row>
    <row r="50" spans="1:9" x14ac:dyDescent="0.2">
      <c r="B50" s="13"/>
      <c r="C50" s="13"/>
      <c r="D50" s="13"/>
      <c r="E50" s="13"/>
      <c r="F50" s="13"/>
      <c r="G50" s="13"/>
      <c r="H50" s="13"/>
    </row>
    <row r="51" spans="1:9" x14ac:dyDescent="0.2">
      <c r="B51" s="13"/>
      <c r="C51" s="13"/>
      <c r="D51" s="13"/>
      <c r="E51" s="13"/>
      <c r="F51" s="13"/>
      <c r="G51" s="13"/>
      <c r="H51" s="13"/>
    </row>
    <row r="52" spans="1:9" x14ac:dyDescent="0.2">
      <c r="A52" s="25" t="s">
        <v>74</v>
      </c>
      <c r="B52" s="13"/>
      <c r="C52" s="13"/>
      <c r="D52" s="13"/>
      <c r="E52" s="13"/>
      <c r="F52" s="13"/>
      <c r="G52" s="13"/>
      <c r="H52" s="13"/>
    </row>
    <row r="53" spans="1:9" x14ac:dyDescent="0.2">
      <c r="A53" t="s">
        <v>1</v>
      </c>
      <c r="B53" s="13">
        <v>54489712.450000003</v>
      </c>
      <c r="C53" s="13"/>
      <c r="D53" s="13">
        <v>248937834.46000004</v>
      </c>
      <c r="E53" s="13"/>
      <c r="F53" s="13">
        <v>41626756.890000001</v>
      </c>
      <c r="G53" s="13"/>
      <c r="H53" s="13">
        <v>457822355.74000001</v>
      </c>
    </row>
    <row r="54" spans="1:9" x14ac:dyDescent="0.2">
      <c r="A54" t="s">
        <v>2</v>
      </c>
      <c r="B54" s="13">
        <v>49867869.920000002</v>
      </c>
      <c r="C54" s="13"/>
      <c r="D54" s="13">
        <v>228974822.62000006</v>
      </c>
      <c r="E54" s="13"/>
      <c r="F54" s="13">
        <v>38139161.859999999</v>
      </c>
      <c r="G54" s="13"/>
      <c r="H54" s="13">
        <v>420965586.01000011</v>
      </c>
    </row>
    <row r="55" spans="1:9" x14ac:dyDescent="0.2">
      <c r="A55" t="s">
        <v>0</v>
      </c>
      <c r="B55" s="13">
        <v>0</v>
      </c>
      <c r="C55" s="13"/>
      <c r="D55" s="13">
        <v>0</v>
      </c>
      <c r="E55" s="13"/>
      <c r="F55" s="13">
        <v>0</v>
      </c>
      <c r="G55" s="13"/>
      <c r="H55" s="13">
        <v>0</v>
      </c>
    </row>
    <row r="56" spans="1:9" x14ac:dyDescent="0.2">
      <c r="A56" t="s">
        <v>31</v>
      </c>
      <c r="B56" s="13">
        <f>B53-B54</f>
        <v>4621842.5300000012</v>
      </c>
      <c r="C56" s="13"/>
      <c r="D56" s="13">
        <v>19963011.84</v>
      </c>
      <c r="E56" s="13"/>
      <c r="F56" s="13">
        <v>3487595.03</v>
      </c>
      <c r="G56" s="13"/>
      <c r="H56" s="13">
        <v>36856769.729999997</v>
      </c>
    </row>
    <row r="57" spans="1:9" x14ac:dyDescent="0.2">
      <c r="A57" t="s">
        <v>25</v>
      </c>
      <c r="B57" s="13">
        <f>B56*0.55</f>
        <v>2542013.3915000008</v>
      </c>
      <c r="C57" s="13"/>
      <c r="D57" s="13">
        <f>D56*0.55</f>
        <v>10979656.512</v>
      </c>
      <c r="E57" s="13"/>
      <c r="F57" s="13">
        <f>F56*0.55</f>
        <v>1918177.2665000001</v>
      </c>
      <c r="G57" s="13"/>
      <c r="H57" s="13">
        <f>H56*0.55</f>
        <v>20271223.351500001</v>
      </c>
    </row>
    <row r="58" spans="1:9" x14ac:dyDescent="0.2">
      <c r="A58" t="s">
        <v>32</v>
      </c>
      <c r="B58" s="13">
        <f>B56*0.45</f>
        <v>2079829.1385000006</v>
      </c>
      <c r="C58" s="13"/>
      <c r="D58" s="13">
        <f>D56*0.45</f>
        <v>8983355.3279999997</v>
      </c>
      <c r="E58" s="13"/>
      <c r="F58" s="13">
        <f>F56*0.45</f>
        <v>1569417.7634999999</v>
      </c>
      <c r="G58" s="13"/>
      <c r="H58" s="13">
        <f>H56*0.45</f>
        <v>16585546.3785</v>
      </c>
    </row>
    <row r="59" spans="1:9" x14ac:dyDescent="0.2">
      <c r="A59" t="s">
        <v>5</v>
      </c>
      <c r="B59" s="28">
        <v>1738</v>
      </c>
      <c r="C59" s="13"/>
      <c r="D59" s="13"/>
      <c r="E59" s="13"/>
      <c r="F59" s="13"/>
      <c r="G59" s="13"/>
      <c r="H59" s="13"/>
    </row>
    <row r="60" spans="1:9" x14ac:dyDescent="0.2">
      <c r="B60" s="13"/>
      <c r="C60" s="13"/>
      <c r="D60" s="13"/>
      <c r="E60" s="13"/>
      <c r="F60" s="13"/>
      <c r="G60" s="13"/>
      <c r="H60" s="13"/>
      <c r="I60" s="13"/>
    </row>
    <row r="61" spans="1:9" x14ac:dyDescent="0.2">
      <c r="B61" s="13"/>
      <c r="C61" s="13"/>
      <c r="D61" s="13"/>
      <c r="E61" s="13"/>
      <c r="F61" s="13"/>
      <c r="G61" s="13"/>
      <c r="H61" s="13"/>
      <c r="I61" s="13"/>
    </row>
    <row r="62" spans="1:9" x14ac:dyDescent="0.2">
      <c r="A62" s="8" t="s">
        <v>6</v>
      </c>
      <c r="B62" s="13"/>
      <c r="C62" s="13"/>
      <c r="D62" s="13"/>
      <c r="E62" s="13"/>
      <c r="F62" s="13"/>
      <c r="G62" s="13"/>
      <c r="H62" s="13"/>
    </row>
    <row r="63" spans="1:9" ht="13.5" x14ac:dyDescent="0.25">
      <c r="A63" t="s">
        <v>1</v>
      </c>
      <c r="B63" s="13">
        <v>288189560.88999999</v>
      </c>
      <c r="C63" s="13"/>
      <c r="D63" s="13">
        <v>1295042858.3799999</v>
      </c>
      <c r="E63" s="13"/>
      <c r="F63" s="13">
        <v>224825314.64999998</v>
      </c>
      <c r="G63" s="13"/>
      <c r="H63" s="30">
        <v>6244836206.1499996</v>
      </c>
    </row>
    <row r="64" spans="1:9" ht="13.5" x14ac:dyDescent="0.25">
      <c r="A64" t="s">
        <v>2</v>
      </c>
      <c r="B64" s="13">
        <v>263098151.13999999</v>
      </c>
      <c r="C64" s="13"/>
      <c r="D64" s="13">
        <v>1181725301.3200002</v>
      </c>
      <c r="E64" s="13"/>
      <c r="F64" s="13">
        <v>205204240.77000001</v>
      </c>
      <c r="G64" s="13"/>
      <c r="H64" s="30">
        <v>5677490971.8299999</v>
      </c>
    </row>
    <row r="65" spans="1:9" ht="13.5" x14ac:dyDescent="0.25">
      <c r="A65" t="s">
        <v>0</v>
      </c>
      <c r="B65" s="13">
        <v>1288671.42</v>
      </c>
      <c r="C65" s="13"/>
      <c r="D65" s="13">
        <v>6907513.4000000013</v>
      </c>
      <c r="E65" s="13"/>
      <c r="F65" s="13">
        <v>990714.53</v>
      </c>
      <c r="G65" s="13"/>
      <c r="H65" s="30">
        <v>19502852.840000004</v>
      </c>
    </row>
    <row r="66" spans="1:9" ht="13.5" x14ac:dyDescent="0.25">
      <c r="A66" t="s">
        <v>30</v>
      </c>
      <c r="B66" s="13">
        <v>718.5</v>
      </c>
      <c r="C66" s="13"/>
      <c r="D66" s="13">
        <v>18941.310000000001</v>
      </c>
      <c r="E66" s="13"/>
      <c r="F66" s="13">
        <v>718.5</v>
      </c>
      <c r="G66" s="13"/>
      <c r="H66" s="30">
        <v>229391.41</v>
      </c>
    </row>
    <row r="67" spans="1:9" ht="13.5" x14ac:dyDescent="0.25">
      <c r="A67" t="s">
        <v>31</v>
      </c>
      <c r="B67" s="13">
        <f>B63-B64-B65+B66</f>
        <v>23803456.829999998</v>
      </c>
      <c r="C67" s="13"/>
      <c r="D67" s="13">
        <v>106428984.96999998</v>
      </c>
      <c r="E67" s="13"/>
      <c r="F67" s="13">
        <v>18631077.849999994</v>
      </c>
      <c r="G67" s="13"/>
      <c r="H67" s="30">
        <v>548071772.88999999</v>
      </c>
    </row>
    <row r="68" spans="1:9" x14ac:dyDescent="0.2">
      <c r="A68" t="s">
        <v>25</v>
      </c>
      <c r="B68" s="13">
        <f>B67*0.55</f>
        <v>13091901.2565</v>
      </c>
      <c r="C68" s="13"/>
      <c r="D68" s="13">
        <f>D67*0.55</f>
        <v>58535941.733499996</v>
      </c>
      <c r="E68" s="13"/>
      <c r="F68" s="13">
        <f>F67*0.55</f>
        <v>10247092.817499997</v>
      </c>
      <c r="G68" s="13"/>
      <c r="H68" s="13">
        <f>H67*0.55</f>
        <v>301439475.08950001</v>
      </c>
    </row>
    <row r="69" spans="1:9" x14ac:dyDescent="0.2">
      <c r="A69" t="s">
        <v>32</v>
      </c>
      <c r="B69" s="13">
        <f>B67*0.45</f>
        <v>10711555.5735</v>
      </c>
      <c r="C69" s="13"/>
      <c r="D69" s="13">
        <f>D67*0.45</f>
        <v>47893043.236499995</v>
      </c>
      <c r="E69" s="13"/>
      <c r="F69" s="13">
        <f>F67*0.45</f>
        <v>8383985.0324999979</v>
      </c>
      <c r="G69" s="13"/>
      <c r="H69" s="13">
        <f>H67*0.45</f>
        <v>246632297.80050001</v>
      </c>
    </row>
    <row r="70" spans="1:9" x14ac:dyDescent="0.2">
      <c r="A70" t="s">
        <v>5</v>
      </c>
      <c r="B70" s="26">
        <f>B59+B49+B37+B26+B15</f>
        <v>9968</v>
      </c>
      <c r="I70" s="13"/>
    </row>
    <row r="71" spans="1:9" x14ac:dyDescent="0.2">
      <c r="B71" s="28"/>
      <c r="D71" s="13"/>
      <c r="F71" s="13"/>
      <c r="H71" s="13"/>
    </row>
    <row r="72" spans="1:9" x14ac:dyDescent="0.2">
      <c r="H72" s="13"/>
    </row>
    <row r="73" spans="1:9" ht="76.5" customHeight="1" x14ac:dyDescent="0.2">
      <c r="A73" s="80" t="s">
        <v>51</v>
      </c>
      <c r="B73" s="80"/>
      <c r="C73" s="80"/>
      <c r="D73" s="80"/>
      <c r="E73" s="80"/>
      <c r="F73" s="80"/>
      <c r="G73" s="80"/>
      <c r="H73" s="80"/>
    </row>
    <row r="74" spans="1:9" x14ac:dyDescent="0.2">
      <c r="A74" s="29"/>
    </row>
    <row r="75" spans="1:9" x14ac:dyDescent="0.2">
      <c r="A75" s="29"/>
    </row>
    <row r="76" spans="1:9" x14ac:dyDescent="0.2">
      <c r="A76" s="29"/>
    </row>
    <row r="77" spans="1:9" x14ac:dyDescent="0.2">
      <c r="A77" s="29"/>
    </row>
  </sheetData>
  <mergeCells count="4">
    <mergeCell ref="A1:H1"/>
    <mergeCell ref="A2:H2"/>
    <mergeCell ref="A40:H40"/>
    <mergeCell ref="A73:H73"/>
  </mergeCells>
  <phoneticPr fontId="4" type="noConversion"/>
  <pageMargins left="0.75" right="0.75" top="1" bottom="1" header="0.5" footer="0.5"/>
  <headerFooter alignWithMargins="0"/>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workbookViewId="0">
      <selection activeCell="B26" sqref="B26"/>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19.140625" bestFit="1" customWidth="1"/>
    <col min="7" max="7" width="18.140625" bestFit="1" customWidth="1"/>
  </cols>
  <sheetData>
    <row r="1" spans="1:6" ht="63" customHeight="1" x14ac:dyDescent="0.2">
      <c r="A1" s="82"/>
      <c r="B1" s="82"/>
      <c r="C1" s="82"/>
      <c r="D1" s="82"/>
      <c r="E1" s="82"/>
      <c r="F1" s="82"/>
    </row>
    <row r="2" spans="1:6" ht="18" x14ac:dyDescent="0.25">
      <c r="A2" s="76" t="s">
        <v>22</v>
      </c>
      <c r="B2" s="77"/>
      <c r="C2" s="77"/>
      <c r="D2" s="77"/>
      <c r="E2" s="77"/>
      <c r="F2" s="77"/>
    </row>
    <row r="3" spans="1:6" ht="18" x14ac:dyDescent="0.25">
      <c r="A3" s="14"/>
      <c r="B3" s="15"/>
      <c r="C3" s="15"/>
      <c r="D3" s="17"/>
      <c r="E3" s="17"/>
      <c r="F3" s="17"/>
    </row>
    <row r="4" spans="1:6" x14ac:dyDescent="0.2">
      <c r="B4" s="16" t="s">
        <v>55</v>
      </c>
      <c r="C4" s="10"/>
      <c r="D4" s="16" t="s">
        <v>78</v>
      </c>
      <c r="E4" s="10"/>
      <c r="F4" s="16" t="s">
        <v>28</v>
      </c>
    </row>
    <row r="5" spans="1:6" x14ac:dyDescent="0.2">
      <c r="A5" s="9"/>
      <c r="B5" s="11" t="s">
        <v>81</v>
      </c>
      <c r="C5" s="9"/>
      <c r="D5" s="11" t="s">
        <v>11</v>
      </c>
      <c r="F5" s="11" t="s">
        <v>8</v>
      </c>
    </row>
    <row r="6" spans="1:6" x14ac:dyDescent="0.2">
      <c r="D6" t="s">
        <v>63</v>
      </c>
    </row>
    <row r="7" spans="1:6" x14ac:dyDescent="0.2">
      <c r="A7" s="8" t="s">
        <v>3</v>
      </c>
      <c r="B7" s="8"/>
      <c r="C7" s="8"/>
    </row>
    <row r="8" spans="1:6" x14ac:dyDescent="0.2">
      <c r="A8" t="s">
        <v>1</v>
      </c>
      <c r="B8" s="13">
        <v>42898648.920000002</v>
      </c>
      <c r="C8" s="13"/>
      <c r="D8" s="13">
        <v>147141882.47999999</v>
      </c>
      <c r="E8" s="13"/>
      <c r="F8" s="13">
        <v>1051293154.0300001</v>
      </c>
    </row>
    <row r="9" spans="1:6" x14ac:dyDescent="0.2">
      <c r="A9" t="s">
        <v>2</v>
      </c>
      <c r="B9" s="13">
        <v>39151708.439999998</v>
      </c>
      <c r="C9" s="13"/>
      <c r="D9" s="13">
        <v>134263596.23000005</v>
      </c>
      <c r="E9" s="13"/>
      <c r="F9" s="13">
        <v>953205596.33000004</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3746940.48</v>
      </c>
      <c r="C12" s="13"/>
      <c r="D12" s="13">
        <v>12878286.25</v>
      </c>
      <c r="E12" s="13"/>
      <c r="F12" s="13">
        <v>98280299.730000004</v>
      </c>
    </row>
    <row r="13" spans="1:6" x14ac:dyDescent="0.2">
      <c r="A13" t="s">
        <v>25</v>
      </c>
      <c r="B13" s="13">
        <v>2060817.2640000004</v>
      </c>
      <c r="C13" s="13"/>
      <c r="D13" s="13">
        <v>7083057.4375000009</v>
      </c>
      <c r="E13" s="13"/>
      <c r="F13" s="13">
        <v>54054164.851500005</v>
      </c>
    </row>
    <row r="14" spans="1:6" x14ac:dyDescent="0.2">
      <c r="A14" t="s">
        <v>32</v>
      </c>
      <c r="B14" s="13">
        <v>1686123.2160000002</v>
      </c>
      <c r="C14" s="13"/>
      <c r="D14" s="13">
        <v>5795228.8125</v>
      </c>
      <c r="E14" s="13"/>
      <c r="F14" s="13">
        <v>44226134.8785</v>
      </c>
    </row>
    <row r="15" spans="1:6" x14ac:dyDescent="0.2">
      <c r="A15" t="s">
        <v>5</v>
      </c>
      <c r="B15" s="28">
        <v>1203</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68206576.460000008</v>
      </c>
      <c r="C19" s="13"/>
      <c r="D19" s="13">
        <v>236735459.53999993</v>
      </c>
      <c r="E19" s="13"/>
      <c r="F19" s="13">
        <v>1789774846.8099999</v>
      </c>
    </row>
    <row r="20" spans="1:6" x14ac:dyDescent="0.2">
      <c r="A20" t="s">
        <v>2</v>
      </c>
      <c r="B20" s="13">
        <v>62517462.120000005</v>
      </c>
      <c r="C20" s="13"/>
      <c r="D20" s="13">
        <v>216472800.11999997</v>
      </c>
      <c r="E20" s="13"/>
      <c r="F20" s="13">
        <v>1631020298.98</v>
      </c>
    </row>
    <row r="21" spans="1:6" x14ac:dyDescent="0.2">
      <c r="A21" t="s">
        <v>0</v>
      </c>
      <c r="B21" s="13">
        <v>325248.17</v>
      </c>
      <c r="C21" s="13"/>
      <c r="D21" s="13">
        <v>1452103.8</v>
      </c>
      <c r="E21" s="13"/>
      <c r="F21" s="13">
        <v>5570892.9499999993</v>
      </c>
    </row>
    <row r="22" spans="1:6" x14ac:dyDescent="0.2">
      <c r="A22" t="s">
        <v>31</v>
      </c>
      <c r="B22" s="13">
        <v>5363866.17</v>
      </c>
      <c r="C22" s="13"/>
      <c r="D22" s="13">
        <v>18810555.619999997</v>
      </c>
      <c r="E22" s="13"/>
      <c r="F22" s="13">
        <v>153183654.88000003</v>
      </c>
    </row>
    <row r="23" spans="1:6" x14ac:dyDescent="0.2">
      <c r="A23" t="s">
        <v>25</v>
      </c>
      <c r="B23" s="13">
        <v>2950126.3935000007</v>
      </c>
      <c r="C23" s="13"/>
      <c r="D23" s="13">
        <v>10345805.591</v>
      </c>
      <c r="E23" s="13"/>
      <c r="F23" s="13">
        <v>84251010.184000015</v>
      </c>
    </row>
    <row r="24" spans="1:6" x14ac:dyDescent="0.2">
      <c r="A24" t="s">
        <v>32</v>
      </c>
      <c r="B24" s="13">
        <v>2413739.7765000006</v>
      </c>
      <c r="C24" s="13"/>
      <c r="D24" s="13">
        <v>8464750.0289999992</v>
      </c>
      <c r="E24" s="13"/>
      <c r="F24" s="13">
        <v>68932644.69600001</v>
      </c>
    </row>
    <row r="25" spans="1:6" x14ac:dyDescent="0.2">
      <c r="A25" t="s">
        <v>5</v>
      </c>
      <c r="B25" s="28">
        <v>2239</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76944186.950000003</v>
      </c>
      <c r="C29" s="13"/>
      <c r="D29" s="13">
        <v>257248865.75</v>
      </c>
      <c r="E29" s="13"/>
      <c r="F29" s="13">
        <v>1680067985.2600002</v>
      </c>
    </row>
    <row r="30" spans="1:6" x14ac:dyDescent="0.2">
      <c r="A30" t="s">
        <v>2</v>
      </c>
      <c r="B30" s="13">
        <v>69693733.969999999</v>
      </c>
      <c r="C30" s="13"/>
      <c r="D30" s="13">
        <v>233239729.28000003</v>
      </c>
      <c r="E30" s="13"/>
      <c r="F30" s="13">
        <v>1522116108.7099998</v>
      </c>
    </row>
    <row r="31" spans="1:6" x14ac:dyDescent="0.2">
      <c r="A31" t="s">
        <v>0</v>
      </c>
      <c r="B31" s="13">
        <v>1015059.39</v>
      </c>
      <c r="C31" s="13"/>
      <c r="D31" s="13">
        <v>3024980.15</v>
      </c>
      <c r="E31" s="13"/>
      <c r="F31" s="13">
        <v>9660530.8399999999</v>
      </c>
    </row>
    <row r="32" spans="1:6" x14ac:dyDescent="0.2">
      <c r="A32" t="s">
        <v>30</v>
      </c>
      <c r="B32" s="13">
        <v>0</v>
      </c>
      <c r="C32" s="13"/>
      <c r="D32" s="13">
        <v>18941.310000000001</v>
      </c>
      <c r="E32" s="13"/>
      <c r="F32" s="13">
        <v>29520.880000000001</v>
      </c>
    </row>
    <row r="33" spans="1:6" x14ac:dyDescent="0.2">
      <c r="A33" t="s">
        <v>31</v>
      </c>
      <c r="B33" s="13">
        <v>6235393.5900000008</v>
      </c>
      <c r="C33" s="13"/>
      <c r="D33" s="13">
        <v>21003097.629999999</v>
      </c>
      <c r="E33" s="13"/>
      <c r="F33" s="13">
        <v>148320866.59</v>
      </c>
    </row>
    <row r="34" spans="1:6" x14ac:dyDescent="0.2">
      <c r="A34" t="s">
        <v>25</v>
      </c>
      <c r="B34" s="13">
        <v>3429466.4745000005</v>
      </c>
      <c r="C34" s="13"/>
      <c r="D34" s="13">
        <v>11551703.6965</v>
      </c>
      <c r="E34" s="13"/>
      <c r="F34" s="13">
        <v>81576476.624500006</v>
      </c>
    </row>
    <row r="35" spans="1:6" x14ac:dyDescent="0.2">
      <c r="A35" t="s">
        <v>32</v>
      </c>
      <c r="B35" s="13">
        <v>2805927.1155000003</v>
      </c>
      <c r="C35" s="13"/>
      <c r="D35" s="13">
        <v>9451393.9334999993</v>
      </c>
      <c r="E35" s="13"/>
      <c r="F35" s="13">
        <v>66744389.965500005</v>
      </c>
    </row>
    <row r="36" spans="1:6" x14ac:dyDescent="0.2">
      <c r="A36" t="s">
        <v>5</v>
      </c>
      <c r="B36" s="31">
        <v>2788</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80" t="s">
        <v>51</v>
      </c>
      <c r="B39" s="80"/>
      <c r="C39" s="80"/>
      <c r="D39" s="80"/>
      <c r="E39" s="80"/>
      <c r="F39" s="80"/>
    </row>
    <row r="40" spans="1:6" x14ac:dyDescent="0.2">
      <c r="B40" s="13"/>
      <c r="C40" s="13"/>
      <c r="D40" s="13"/>
      <c r="E40" s="13"/>
      <c r="F40" s="13"/>
    </row>
    <row r="41" spans="1:6" x14ac:dyDescent="0.2">
      <c r="A41" s="25" t="s">
        <v>50</v>
      </c>
      <c r="B41" s="13"/>
      <c r="C41" s="13"/>
      <c r="D41" s="13"/>
      <c r="E41" s="13"/>
      <c r="F41" s="13"/>
    </row>
    <row r="42" spans="1:6" x14ac:dyDescent="0.2">
      <c r="A42" t="s">
        <v>1</v>
      </c>
      <c r="B42" s="13">
        <v>36591180.68</v>
      </c>
      <c r="C42" s="13"/>
      <c r="D42" s="13">
        <v>123670452.77000001</v>
      </c>
      <c r="E42" s="13"/>
      <c r="F42" s="13">
        <v>801370943.16999996</v>
      </c>
    </row>
    <row r="43" spans="1:6" x14ac:dyDescent="0.2">
      <c r="A43" t="s">
        <v>2</v>
      </c>
      <c r="B43" s="13">
        <v>33212041.619999997</v>
      </c>
      <c r="C43" s="13"/>
      <c r="D43" s="13">
        <v>112291434.36999999</v>
      </c>
      <c r="E43" s="13"/>
      <c r="F43" s="13">
        <v>726635384.19000006</v>
      </c>
    </row>
    <row r="44" spans="1:6" x14ac:dyDescent="0.2">
      <c r="A44" t="s">
        <v>0</v>
      </c>
      <c r="B44" s="13">
        <v>123720.5</v>
      </c>
      <c r="C44" s="13"/>
      <c r="D44" s="13">
        <v>442110.34</v>
      </c>
      <c r="E44" s="13"/>
      <c r="F44" s="13">
        <v>1285985.4099999999</v>
      </c>
    </row>
    <row r="45" spans="1:6" x14ac:dyDescent="0.2">
      <c r="A45" t="s">
        <v>31</v>
      </c>
      <c r="B45" s="13">
        <v>3255418.56</v>
      </c>
      <c r="C45" s="13"/>
      <c r="D45" s="13">
        <v>10936908.059999997</v>
      </c>
      <c r="E45" s="13"/>
      <c r="F45" s="13">
        <v>73449573.570000008</v>
      </c>
    </row>
    <row r="46" spans="1:6" x14ac:dyDescent="0.2">
      <c r="A46" t="s">
        <v>25</v>
      </c>
      <c r="B46" s="13">
        <v>1790480.2080000001</v>
      </c>
      <c r="C46" s="13"/>
      <c r="D46" s="13">
        <v>6015299.4329999983</v>
      </c>
      <c r="E46" s="13"/>
      <c r="F46" s="13">
        <v>40397265.463500008</v>
      </c>
    </row>
    <row r="47" spans="1:6" x14ac:dyDescent="0.2">
      <c r="A47" t="s">
        <v>32</v>
      </c>
      <c r="B47" s="13">
        <v>1464938.352</v>
      </c>
      <c r="C47" s="13"/>
      <c r="D47" s="13">
        <v>4921608.6269999985</v>
      </c>
      <c r="E47" s="13"/>
      <c r="F47" s="13">
        <v>33052308.106500003</v>
      </c>
    </row>
    <row r="48" spans="1:6" x14ac:dyDescent="0.2">
      <c r="A48" t="s">
        <v>5</v>
      </c>
      <c r="B48" s="28">
        <v>2000</v>
      </c>
      <c r="C48" s="13"/>
      <c r="D48" s="28"/>
      <c r="E48" s="13"/>
      <c r="F48" s="13"/>
    </row>
    <row r="49" spans="1:7" x14ac:dyDescent="0.2">
      <c r="B49" s="13"/>
      <c r="C49" s="13"/>
      <c r="D49" s="13"/>
      <c r="E49" s="13"/>
      <c r="F49" s="13"/>
    </row>
    <row r="50" spans="1:7" x14ac:dyDescent="0.2">
      <c r="B50" s="13"/>
      <c r="C50" s="13"/>
      <c r="D50" s="13"/>
      <c r="E50" s="13"/>
      <c r="F50" s="13"/>
    </row>
    <row r="51" spans="1:7" x14ac:dyDescent="0.2">
      <c r="A51" s="25" t="s">
        <v>74</v>
      </c>
      <c r="B51" s="13"/>
      <c r="C51" s="13"/>
      <c r="D51" s="13"/>
      <c r="E51" s="13"/>
      <c r="F51" s="13"/>
    </row>
    <row r="52" spans="1:7" x14ac:dyDescent="0.2">
      <c r="A52" t="s">
        <v>1</v>
      </c>
      <c r="B52" s="13">
        <v>53922295.709999993</v>
      </c>
      <c r="C52" s="13"/>
      <c r="D52" s="13">
        <v>181738953.17000002</v>
      </c>
      <c r="E52" s="13"/>
      <c r="F52" s="13">
        <v>348996717.56000006</v>
      </c>
    </row>
    <row r="53" spans="1:7" x14ac:dyDescent="0.2">
      <c r="A53" t="s">
        <v>2</v>
      </c>
      <c r="B53" s="13">
        <v>49633955.019999996</v>
      </c>
      <c r="C53" s="13"/>
      <c r="D53" s="13">
        <v>167351186.51000005</v>
      </c>
      <c r="E53" s="13"/>
      <c r="F53" s="13">
        <v>321202788.04000008</v>
      </c>
    </row>
    <row r="54" spans="1:7" x14ac:dyDescent="0.2">
      <c r="A54" t="s">
        <v>0</v>
      </c>
      <c r="B54" s="13">
        <v>0</v>
      </c>
      <c r="C54" s="13"/>
      <c r="D54" s="13">
        <v>0</v>
      </c>
      <c r="E54" s="13"/>
      <c r="F54" s="13">
        <v>0</v>
      </c>
    </row>
    <row r="55" spans="1:7" x14ac:dyDescent="0.2">
      <c r="A55" t="s">
        <v>31</v>
      </c>
      <c r="B55" s="13">
        <v>4288340.6900000004</v>
      </c>
      <c r="C55" s="13"/>
      <c r="D55" s="13">
        <v>14387766.659999998</v>
      </c>
      <c r="E55" s="13"/>
      <c r="F55" s="13">
        <v>27793929.519999996</v>
      </c>
    </row>
    <row r="56" spans="1:7" x14ac:dyDescent="0.2">
      <c r="A56" t="s">
        <v>25</v>
      </c>
      <c r="B56" s="13">
        <v>2358587.3794999998</v>
      </c>
      <c r="C56" s="13"/>
      <c r="D56" s="13">
        <v>7913271.6629999997</v>
      </c>
      <c r="E56" s="13"/>
      <c r="F56" s="13">
        <v>15286661.236</v>
      </c>
    </row>
    <row r="57" spans="1:7" x14ac:dyDescent="0.2">
      <c r="A57" t="s">
        <v>32</v>
      </c>
      <c r="B57" s="13">
        <v>1929753.3104999999</v>
      </c>
      <c r="C57" s="13"/>
      <c r="D57" s="13">
        <v>6474494.9969999995</v>
      </c>
      <c r="E57" s="13"/>
      <c r="F57" s="13">
        <v>12507268.283999998</v>
      </c>
    </row>
    <row r="58" spans="1:7" x14ac:dyDescent="0.2">
      <c r="A58" t="s">
        <v>5</v>
      </c>
      <c r="B58" s="28">
        <v>1738</v>
      </c>
      <c r="C58" s="13"/>
      <c r="D58" s="13"/>
      <c r="E58" s="13"/>
      <c r="F58" s="13"/>
    </row>
    <row r="59" spans="1:7" x14ac:dyDescent="0.2">
      <c r="B59" s="13"/>
      <c r="C59" s="13"/>
      <c r="D59" s="13"/>
      <c r="E59" s="13"/>
      <c r="F59" s="13"/>
      <c r="G59" s="13"/>
    </row>
    <row r="60" spans="1:7" x14ac:dyDescent="0.2">
      <c r="B60" s="13"/>
      <c r="C60" s="13"/>
      <c r="D60" s="13"/>
      <c r="E60" s="13"/>
      <c r="F60" s="13"/>
      <c r="G60" s="13"/>
    </row>
    <row r="61" spans="1:7" x14ac:dyDescent="0.2">
      <c r="A61" s="8" t="s">
        <v>6</v>
      </c>
      <c r="B61" s="13"/>
      <c r="C61" s="13"/>
      <c r="D61" s="13"/>
      <c r="E61" s="13"/>
      <c r="F61" s="13"/>
    </row>
    <row r="62" spans="1:7" x14ac:dyDescent="0.2">
      <c r="A62" t="s">
        <v>1</v>
      </c>
      <c r="B62" s="13">
        <v>278562888.72000003</v>
      </c>
      <c r="C62" s="13"/>
      <c r="D62" s="13">
        <v>946535613.71000004</v>
      </c>
      <c r="E62" s="13"/>
      <c r="F62" s="13">
        <v>5671503646.8299999</v>
      </c>
    </row>
    <row r="63" spans="1:7" x14ac:dyDescent="0.2">
      <c r="A63" t="s">
        <v>2</v>
      </c>
      <c r="B63" s="13">
        <v>254208901.17000002</v>
      </c>
      <c r="C63" s="13"/>
      <c r="D63" s="13">
        <v>863618746.50999999</v>
      </c>
      <c r="E63" s="13"/>
      <c r="F63" s="13">
        <v>5154180176.25</v>
      </c>
    </row>
    <row r="64" spans="1:7" x14ac:dyDescent="0.2">
      <c r="A64" t="s">
        <v>0</v>
      </c>
      <c r="B64" s="13">
        <v>1464028.06</v>
      </c>
      <c r="C64" s="13"/>
      <c r="D64" s="13">
        <v>4919194.29</v>
      </c>
      <c r="E64" s="13"/>
      <c r="F64" s="13">
        <v>16523819.199999999</v>
      </c>
    </row>
    <row r="65" spans="1:7" x14ac:dyDescent="0.2">
      <c r="A65" t="s">
        <v>30</v>
      </c>
      <c r="B65" s="13">
        <v>0</v>
      </c>
      <c r="C65" s="13"/>
      <c r="D65" s="13">
        <v>18941.310000000001</v>
      </c>
      <c r="E65" s="13"/>
      <c r="F65" s="13">
        <v>228672.91</v>
      </c>
    </row>
    <row r="66" spans="1:7" x14ac:dyDescent="0.2">
      <c r="A66" t="s">
        <v>31</v>
      </c>
      <c r="B66" s="13">
        <v>22889959.490000002</v>
      </c>
      <c r="C66" s="13"/>
      <c r="D66" s="13">
        <v>78016614.219999999</v>
      </c>
      <c r="E66" s="13"/>
      <c r="F66" s="13">
        <v>501028324.29000008</v>
      </c>
    </row>
    <row r="67" spans="1:7" x14ac:dyDescent="0.2">
      <c r="A67" t="s">
        <v>25</v>
      </c>
      <c r="B67" s="13">
        <v>12589477.719500002</v>
      </c>
      <c r="C67" s="13"/>
      <c r="D67" s="13">
        <v>42909137.821000002</v>
      </c>
      <c r="E67" s="13"/>
      <c r="F67" s="13">
        <v>275565578.35950005</v>
      </c>
    </row>
    <row r="68" spans="1:7" x14ac:dyDescent="0.2">
      <c r="A68" t="s">
        <v>32</v>
      </c>
      <c r="B68" s="13">
        <v>10300481.770500001</v>
      </c>
      <c r="C68" s="13"/>
      <c r="D68" s="13">
        <v>35107476.399000004</v>
      </c>
      <c r="E68" s="13"/>
      <c r="F68" s="13">
        <v>225462745.93050003</v>
      </c>
    </row>
    <row r="69" spans="1:7" x14ac:dyDescent="0.2">
      <c r="A69" t="s">
        <v>5</v>
      </c>
      <c r="B69" s="18">
        <v>9968</v>
      </c>
    </row>
    <row r="70" spans="1:7" x14ac:dyDescent="0.2">
      <c r="D70" s="13"/>
      <c r="F70" s="13"/>
      <c r="G70" s="13"/>
    </row>
    <row r="71" spans="1:7" x14ac:dyDescent="0.2">
      <c r="D71" s="13"/>
      <c r="F71" s="13"/>
    </row>
    <row r="72" spans="1:7" ht="76.5" customHeight="1" x14ac:dyDescent="0.2">
      <c r="A72" s="80" t="s">
        <v>51</v>
      </c>
      <c r="B72" s="80"/>
      <c r="C72" s="80"/>
      <c r="D72" s="80"/>
      <c r="E72" s="80"/>
      <c r="F72" s="80"/>
    </row>
    <row r="73" spans="1:7" x14ac:dyDescent="0.2">
      <c r="A73" s="29"/>
    </row>
    <row r="74" spans="1:7" x14ac:dyDescent="0.2">
      <c r="A74" s="29"/>
    </row>
    <row r="75" spans="1:7" x14ac:dyDescent="0.2">
      <c r="A75" s="29"/>
    </row>
    <row r="76" spans="1:7" x14ac:dyDescent="0.2">
      <c r="A76" s="29"/>
    </row>
  </sheetData>
  <mergeCells count="4">
    <mergeCell ref="A1:F1"/>
    <mergeCell ref="A2:F2"/>
    <mergeCell ref="A39:F39"/>
    <mergeCell ref="A72:F72"/>
  </mergeCells>
  <phoneticPr fontId="4" type="noConversion"/>
  <pageMargins left="0.75" right="0.75" top="1" bottom="1" header="0.5" footer="0.5"/>
  <headerFooter alignWithMargins="0"/>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workbookViewId="0">
      <selection activeCell="A26" sqref="A26"/>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19.140625" bestFit="1" customWidth="1"/>
    <col min="7" max="7" width="18.140625" bestFit="1" customWidth="1"/>
  </cols>
  <sheetData>
    <row r="1" spans="1:6" ht="63" customHeight="1" x14ac:dyDescent="0.2">
      <c r="A1" s="82"/>
      <c r="B1" s="82"/>
      <c r="C1" s="82"/>
      <c r="D1" s="82"/>
      <c r="E1" s="82"/>
      <c r="F1" s="82"/>
    </row>
    <row r="2" spans="1:6" ht="18" x14ac:dyDescent="0.25">
      <c r="A2" s="76" t="s">
        <v>22</v>
      </c>
      <c r="B2" s="77"/>
      <c r="C2" s="77"/>
      <c r="D2" s="77"/>
      <c r="E2" s="77"/>
      <c r="F2" s="77"/>
    </row>
    <row r="3" spans="1:6" ht="18" x14ac:dyDescent="0.25">
      <c r="A3" s="14"/>
      <c r="B3" s="15"/>
      <c r="C3" s="15"/>
      <c r="D3" s="17"/>
      <c r="E3" s="17"/>
      <c r="F3" s="17"/>
    </row>
    <row r="4" spans="1:6" x14ac:dyDescent="0.2">
      <c r="B4" s="16" t="s">
        <v>55</v>
      </c>
      <c r="C4" s="10"/>
      <c r="D4" s="16" t="s">
        <v>78</v>
      </c>
      <c r="E4" s="10"/>
      <c r="F4" s="16" t="s">
        <v>28</v>
      </c>
    </row>
    <row r="5" spans="1:6" x14ac:dyDescent="0.2">
      <c r="A5" s="9"/>
      <c r="B5" s="11" t="s">
        <v>80</v>
      </c>
      <c r="C5" s="9"/>
      <c r="D5" s="11" t="s">
        <v>11</v>
      </c>
      <c r="F5" s="11" t="s">
        <v>8</v>
      </c>
    </row>
    <row r="6" spans="1:6" x14ac:dyDescent="0.2">
      <c r="D6" t="s">
        <v>63</v>
      </c>
    </row>
    <row r="7" spans="1:6" x14ac:dyDescent="0.2">
      <c r="A7" s="8" t="s">
        <v>3</v>
      </c>
      <c r="B7" s="8"/>
      <c r="C7" s="8"/>
    </row>
    <row r="8" spans="1:6" x14ac:dyDescent="0.2">
      <c r="A8" t="s">
        <v>1</v>
      </c>
      <c r="B8" s="13">
        <v>42440211.869999997</v>
      </c>
      <c r="C8" s="13"/>
      <c r="D8" s="13">
        <v>104243233.55999999</v>
      </c>
      <c r="E8" s="13"/>
      <c r="F8" s="13">
        <v>1008394505.11</v>
      </c>
    </row>
    <row r="9" spans="1:6" x14ac:dyDescent="0.2">
      <c r="A9" t="s">
        <v>2</v>
      </c>
      <c r="B9" s="13">
        <v>38784046.709999993</v>
      </c>
      <c r="C9" s="13"/>
      <c r="D9" s="13">
        <v>95111887.790000021</v>
      </c>
      <c r="E9" s="13"/>
      <c r="F9" s="13">
        <v>914053887.8900001</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3656165.16</v>
      </c>
      <c r="C12" s="13"/>
      <c r="D12" s="13">
        <v>9131345.7699999996</v>
      </c>
      <c r="E12" s="13"/>
      <c r="F12" s="13">
        <v>94533359.25</v>
      </c>
    </row>
    <row r="13" spans="1:6" x14ac:dyDescent="0.2">
      <c r="A13" t="s">
        <v>25</v>
      </c>
      <c r="B13" s="13">
        <v>2010890.8379999995</v>
      </c>
      <c r="C13" s="13"/>
      <c r="D13" s="13">
        <v>5022240.1735000005</v>
      </c>
      <c r="E13" s="13"/>
      <c r="F13" s="13">
        <v>51993347.587500006</v>
      </c>
    </row>
    <row r="14" spans="1:6" x14ac:dyDescent="0.2">
      <c r="A14" t="s">
        <v>32</v>
      </c>
      <c r="B14" s="13">
        <v>1645274.3219999995</v>
      </c>
      <c r="C14" s="13"/>
      <c r="D14" s="13">
        <v>4109105.5965</v>
      </c>
      <c r="E14" s="13"/>
      <c r="F14" s="13">
        <v>42540011.662500001</v>
      </c>
    </row>
    <row r="15" spans="1:6" x14ac:dyDescent="0.2">
      <c r="A15" t="s">
        <v>5</v>
      </c>
      <c r="B15" s="28">
        <v>1203</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69868087.449999988</v>
      </c>
      <c r="C19" s="13"/>
      <c r="D19" s="13">
        <v>168528883.07999998</v>
      </c>
      <c r="E19" s="13"/>
      <c r="F19" s="13">
        <v>1721568270.3499999</v>
      </c>
    </row>
    <row r="20" spans="1:6" x14ac:dyDescent="0.2">
      <c r="A20" t="s">
        <v>2</v>
      </c>
      <c r="B20" s="13">
        <v>63744144.090000004</v>
      </c>
      <c r="C20" s="13"/>
      <c r="D20" s="13">
        <v>153955338</v>
      </c>
      <c r="E20" s="13"/>
      <c r="F20" s="13">
        <v>1568502836.8600001</v>
      </c>
    </row>
    <row r="21" spans="1:6" x14ac:dyDescent="0.2">
      <c r="A21" t="s">
        <v>0</v>
      </c>
      <c r="B21" s="13">
        <v>449337.78</v>
      </c>
      <c r="C21" s="13"/>
      <c r="D21" s="13">
        <v>1126855.6299999999</v>
      </c>
      <c r="E21" s="13"/>
      <c r="F21" s="13">
        <v>5245644.78</v>
      </c>
    </row>
    <row r="22" spans="1:6" x14ac:dyDescent="0.2">
      <c r="A22" t="s">
        <v>31</v>
      </c>
      <c r="B22" s="13">
        <v>5674605.5799999991</v>
      </c>
      <c r="C22" s="13"/>
      <c r="D22" s="13">
        <v>13446689.449999996</v>
      </c>
      <c r="E22" s="13"/>
      <c r="F22" s="13">
        <v>147819788.71000001</v>
      </c>
    </row>
    <row r="23" spans="1:6" x14ac:dyDescent="0.2">
      <c r="A23" t="s">
        <v>25</v>
      </c>
      <c r="B23" s="13">
        <v>3121033.0689999997</v>
      </c>
      <c r="C23" s="13"/>
      <c r="D23" s="13">
        <v>7395679.1974999979</v>
      </c>
      <c r="E23" s="13"/>
      <c r="F23" s="13">
        <v>81300883.790500015</v>
      </c>
    </row>
    <row r="24" spans="1:6" x14ac:dyDescent="0.2">
      <c r="A24" t="s">
        <v>32</v>
      </c>
      <c r="B24" s="13">
        <v>2553572.5109999995</v>
      </c>
      <c r="C24" s="13"/>
      <c r="D24" s="13">
        <v>6051010.2524999985</v>
      </c>
      <c r="E24" s="13"/>
      <c r="F24" s="13">
        <v>66518904.919500008</v>
      </c>
    </row>
    <row r="25" spans="1:6" x14ac:dyDescent="0.2">
      <c r="A25" t="s">
        <v>5</v>
      </c>
      <c r="B25" s="28">
        <v>2239</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73451192.890000001</v>
      </c>
      <c r="C29" s="13"/>
      <c r="D29" s="13">
        <v>180304678.80000001</v>
      </c>
      <c r="E29" s="13"/>
      <c r="F29" s="13">
        <v>1603123798.3100002</v>
      </c>
    </row>
    <row r="30" spans="1:6" x14ac:dyDescent="0.2">
      <c r="A30" t="s">
        <v>2</v>
      </c>
      <c r="B30" s="13">
        <v>66725836.440000005</v>
      </c>
      <c r="C30" s="13"/>
      <c r="D30" s="13">
        <v>163545995.31</v>
      </c>
      <c r="E30" s="13"/>
      <c r="F30" s="13">
        <v>1452422374.7399998</v>
      </c>
    </row>
    <row r="31" spans="1:6" x14ac:dyDescent="0.2">
      <c r="A31" t="s">
        <v>0</v>
      </c>
      <c r="B31" s="13">
        <v>702752.06</v>
      </c>
      <c r="C31" s="13"/>
      <c r="D31" s="13">
        <v>2009920.76</v>
      </c>
      <c r="E31" s="13"/>
      <c r="F31" s="13">
        <v>8645471.4499999993</v>
      </c>
    </row>
    <row r="32" spans="1:6" x14ac:dyDescent="0.2">
      <c r="A32" t="s">
        <v>30</v>
      </c>
      <c r="B32" s="13">
        <v>18941.310000000001</v>
      </c>
      <c r="C32" s="13"/>
      <c r="D32" s="13">
        <v>18941.310000000001</v>
      </c>
      <c r="E32" s="13"/>
      <c r="F32" s="13">
        <v>29520.880000000001</v>
      </c>
    </row>
    <row r="33" spans="1:6" x14ac:dyDescent="0.2">
      <c r="A33" t="s">
        <v>31</v>
      </c>
      <c r="B33" s="13">
        <v>6041545.7000000002</v>
      </c>
      <c r="C33" s="13"/>
      <c r="D33" s="13">
        <v>14767704.040000001</v>
      </c>
      <c r="E33" s="13"/>
      <c r="F33" s="13">
        <v>142085473</v>
      </c>
    </row>
    <row r="34" spans="1:6" x14ac:dyDescent="0.2">
      <c r="A34" t="s">
        <v>25</v>
      </c>
      <c r="B34" s="13">
        <v>3322850.1350000002</v>
      </c>
      <c r="C34" s="13"/>
      <c r="D34" s="13">
        <v>8122237.222000001</v>
      </c>
      <c r="E34" s="13"/>
      <c r="F34" s="13">
        <v>78147010.150000006</v>
      </c>
    </row>
    <row r="35" spans="1:6" x14ac:dyDescent="0.2">
      <c r="A35" t="s">
        <v>32</v>
      </c>
      <c r="B35" s="13">
        <v>2718695.5649999999</v>
      </c>
      <c r="C35" s="13"/>
      <c r="D35" s="13">
        <v>6645466.8180000009</v>
      </c>
      <c r="E35" s="13"/>
      <c r="F35" s="13">
        <v>63938462.850000001</v>
      </c>
    </row>
    <row r="36" spans="1:6" x14ac:dyDescent="0.2">
      <c r="A36" t="s">
        <v>5</v>
      </c>
      <c r="B36" s="31">
        <v>2781</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80" t="s">
        <v>51</v>
      </c>
      <c r="B39" s="80"/>
      <c r="C39" s="80"/>
      <c r="D39" s="80"/>
      <c r="E39" s="80"/>
      <c r="F39" s="80"/>
    </row>
    <row r="40" spans="1:6" x14ac:dyDescent="0.2">
      <c r="B40" s="13"/>
      <c r="C40" s="13"/>
      <c r="D40" s="13"/>
      <c r="E40" s="13"/>
      <c r="F40" s="13"/>
    </row>
    <row r="41" spans="1:6" x14ac:dyDescent="0.2">
      <c r="A41" s="25" t="s">
        <v>50</v>
      </c>
      <c r="B41" s="13"/>
      <c r="C41" s="13"/>
      <c r="D41" s="13"/>
      <c r="E41" s="13"/>
      <c r="F41" s="13"/>
    </row>
    <row r="42" spans="1:6" x14ac:dyDescent="0.2">
      <c r="A42" t="s">
        <v>1</v>
      </c>
      <c r="B42" s="13">
        <v>36383359.950000003</v>
      </c>
      <c r="C42" s="13"/>
      <c r="D42" s="13">
        <v>87079272.090000004</v>
      </c>
      <c r="E42" s="13"/>
      <c r="F42" s="13">
        <v>764779762.49000001</v>
      </c>
    </row>
    <row r="43" spans="1:6" x14ac:dyDescent="0.2">
      <c r="A43" t="s">
        <v>2</v>
      </c>
      <c r="B43" s="13">
        <v>32982774.32</v>
      </c>
      <c r="C43" s="13"/>
      <c r="D43" s="13">
        <v>79079392.75</v>
      </c>
      <c r="E43" s="13"/>
      <c r="F43" s="13">
        <v>693423342.57000005</v>
      </c>
    </row>
    <row r="44" spans="1:6" x14ac:dyDescent="0.2">
      <c r="A44" t="s">
        <v>0</v>
      </c>
      <c r="B44" s="13">
        <v>156725</v>
      </c>
      <c r="C44" s="13"/>
      <c r="D44" s="13">
        <v>318389.84000000003</v>
      </c>
      <c r="E44" s="13"/>
      <c r="F44" s="13">
        <v>1162264.9099999999</v>
      </c>
    </row>
    <row r="45" spans="1:6" x14ac:dyDescent="0.2">
      <c r="A45" t="s">
        <v>31</v>
      </c>
      <c r="B45" s="13">
        <v>3243860.63</v>
      </c>
      <c r="C45" s="13"/>
      <c r="D45" s="13">
        <v>7681489.4999999981</v>
      </c>
      <c r="E45" s="13"/>
      <c r="F45" s="13">
        <v>70194155.010000005</v>
      </c>
    </row>
    <row r="46" spans="1:6" x14ac:dyDescent="0.2">
      <c r="A46" t="s">
        <v>25</v>
      </c>
      <c r="B46" s="13">
        <v>1784123.3465</v>
      </c>
      <c r="C46" s="13"/>
      <c r="D46" s="13">
        <v>4224819.2249999996</v>
      </c>
      <c r="E46" s="13"/>
      <c r="F46" s="13">
        <v>38606785.255500004</v>
      </c>
    </row>
    <row r="47" spans="1:6" x14ac:dyDescent="0.2">
      <c r="A47" t="s">
        <v>32</v>
      </c>
      <c r="B47" s="13">
        <v>1459737.2834999999</v>
      </c>
      <c r="C47" s="13"/>
      <c r="D47" s="13">
        <v>3456670.2749999994</v>
      </c>
      <c r="E47" s="13"/>
      <c r="F47" s="13">
        <v>31587369.754500002</v>
      </c>
    </row>
    <row r="48" spans="1:6" x14ac:dyDescent="0.2">
      <c r="A48" t="s">
        <v>5</v>
      </c>
      <c r="B48" s="28">
        <v>2000</v>
      </c>
      <c r="C48" s="13"/>
      <c r="D48" s="28"/>
      <c r="E48" s="13"/>
      <c r="F48" s="13"/>
    </row>
    <row r="49" spans="1:7" x14ac:dyDescent="0.2">
      <c r="B49" s="13"/>
      <c r="C49" s="13"/>
      <c r="D49" s="13"/>
      <c r="E49" s="13"/>
      <c r="F49" s="13"/>
    </row>
    <row r="50" spans="1:7" x14ac:dyDescent="0.2">
      <c r="B50" s="13"/>
      <c r="C50" s="13"/>
      <c r="D50" s="13"/>
      <c r="E50" s="13"/>
      <c r="F50" s="13"/>
    </row>
    <row r="51" spans="1:7" x14ac:dyDescent="0.2">
      <c r="A51" s="25" t="s">
        <v>74</v>
      </c>
      <c r="B51" s="13"/>
      <c r="C51" s="13"/>
      <c r="D51" s="13"/>
      <c r="E51" s="13"/>
      <c r="F51" s="13"/>
    </row>
    <row r="52" spans="1:7" x14ac:dyDescent="0.2">
      <c r="A52" t="s">
        <v>1</v>
      </c>
      <c r="B52" s="13">
        <v>53160174.940000005</v>
      </c>
      <c r="C52" s="13"/>
      <c r="D52" s="13">
        <v>127816657.46000001</v>
      </c>
      <c r="E52" s="13"/>
      <c r="F52" s="13">
        <v>295074421.85000002</v>
      </c>
    </row>
    <row r="53" spans="1:7" x14ac:dyDescent="0.2">
      <c r="A53" t="s">
        <v>2</v>
      </c>
      <c r="B53" s="13">
        <v>48828279.289999999</v>
      </c>
      <c r="C53" s="13"/>
      <c r="D53" s="13">
        <v>117717231.49000001</v>
      </c>
      <c r="E53" s="13"/>
      <c r="F53" s="13">
        <v>271568833.02000004</v>
      </c>
    </row>
    <row r="54" spans="1:7" x14ac:dyDescent="0.2">
      <c r="A54" t="s">
        <v>0</v>
      </c>
      <c r="B54" s="13">
        <v>0</v>
      </c>
      <c r="C54" s="13"/>
      <c r="D54" s="13">
        <v>0</v>
      </c>
      <c r="E54" s="13"/>
      <c r="F54" s="13">
        <v>0</v>
      </c>
    </row>
    <row r="55" spans="1:7" x14ac:dyDescent="0.2">
      <c r="A55" t="s">
        <v>31</v>
      </c>
      <c r="B55" s="13">
        <v>4331895.6500000004</v>
      </c>
      <c r="C55" s="13"/>
      <c r="D55" s="13">
        <v>10099425.969999997</v>
      </c>
      <c r="E55" s="13"/>
      <c r="F55" s="13">
        <v>23505588.829999994</v>
      </c>
    </row>
    <row r="56" spans="1:7" x14ac:dyDescent="0.2">
      <c r="A56" t="s">
        <v>25</v>
      </c>
      <c r="B56" s="13">
        <v>2382542.6074999995</v>
      </c>
      <c r="C56" s="13"/>
      <c r="D56" s="13">
        <v>5554684.283499999</v>
      </c>
      <c r="E56" s="13"/>
      <c r="F56" s="13">
        <v>12928073.856499998</v>
      </c>
    </row>
    <row r="57" spans="1:7" x14ac:dyDescent="0.2">
      <c r="A57" t="s">
        <v>32</v>
      </c>
      <c r="B57" s="13">
        <v>1949353.0424999993</v>
      </c>
      <c r="C57" s="13"/>
      <c r="D57" s="13">
        <v>4544741.6864999989</v>
      </c>
      <c r="E57" s="13"/>
      <c r="F57" s="13">
        <v>10577514.973499998</v>
      </c>
    </row>
    <row r="58" spans="1:7" x14ac:dyDescent="0.2">
      <c r="A58" t="s">
        <v>5</v>
      </c>
      <c r="B58" s="28">
        <v>1738</v>
      </c>
      <c r="C58" s="13"/>
      <c r="D58" s="13"/>
      <c r="E58" s="13"/>
      <c r="F58" s="13"/>
    </row>
    <row r="59" spans="1:7" x14ac:dyDescent="0.2">
      <c r="B59" s="13"/>
      <c r="C59" s="13"/>
      <c r="D59" s="13"/>
      <c r="E59" s="13"/>
      <c r="F59" s="13"/>
      <c r="G59" s="13"/>
    </row>
    <row r="60" spans="1:7" x14ac:dyDescent="0.2">
      <c r="B60" s="13"/>
      <c r="C60" s="13"/>
      <c r="D60" s="13"/>
      <c r="E60" s="13"/>
      <c r="F60" s="13"/>
    </row>
    <row r="61" spans="1:7" x14ac:dyDescent="0.2">
      <c r="A61" s="8" t="s">
        <v>6</v>
      </c>
      <c r="B61" s="13"/>
      <c r="C61" s="13"/>
      <c r="D61" s="13"/>
      <c r="E61" s="13"/>
      <c r="F61" s="13"/>
    </row>
    <row r="62" spans="1:7" x14ac:dyDescent="0.2">
      <c r="A62" t="s">
        <v>1</v>
      </c>
      <c r="B62" s="13">
        <v>275303027.10000002</v>
      </c>
      <c r="C62" s="13"/>
      <c r="D62" s="13">
        <v>667972724.99000001</v>
      </c>
      <c r="E62" s="13"/>
      <c r="F62" s="13">
        <v>5392940758.1099997</v>
      </c>
    </row>
    <row r="63" spans="1:7" x14ac:dyDescent="0.2">
      <c r="A63" t="s">
        <v>2</v>
      </c>
      <c r="B63" s="13">
        <v>251065080.84999999</v>
      </c>
      <c r="C63" s="13"/>
      <c r="D63" s="13">
        <v>609409845.34000003</v>
      </c>
      <c r="E63" s="13"/>
      <c r="F63" s="13">
        <v>4899971275.0799999</v>
      </c>
    </row>
    <row r="64" spans="1:7" x14ac:dyDescent="0.2">
      <c r="A64" t="s">
        <v>0</v>
      </c>
      <c r="B64" s="13">
        <v>1308814.8400000001</v>
      </c>
      <c r="C64" s="13"/>
      <c r="D64" s="13">
        <v>3455166.23</v>
      </c>
      <c r="E64" s="13"/>
      <c r="F64" s="13">
        <v>15059791.140000001</v>
      </c>
    </row>
    <row r="65" spans="1:7" x14ac:dyDescent="0.2">
      <c r="A65" t="s">
        <v>30</v>
      </c>
      <c r="B65" s="13">
        <v>18941.310000000001</v>
      </c>
      <c r="C65" s="13"/>
      <c r="D65" s="13">
        <v>18941.310000000001</v>
      </c>
      <c r="E65" s="13"/>
      <c r="F65" s="13">
        <v>228672.91</v>
      </c>
    </row>
    <row r="66" spans="1:7" x14ac:dyDescent="0.2">
      <c r="A66" t="s">
        <v>31</v>
      </c>
      <c r="B66" s="13">
        <v>22948072.719999995</v>
      </c>
      <c r="C66" s="13"/>
      <c r="D66" s="13">
        <v>55126654.729999989</v>
      </c>
      <c r="E66" s="13"/>
      <c r="F66" s="13">
        <v>478138364.80000007</v>
      </c>
    </row>
    <row r="67" spans="1:7" x14ac:dyDescent="0.2">
      <c r="A67" t="s">
        <v>25</v>
      </c>
      <c r="B67" s="13">
        <v>12621439.995999997</v>
      </c>
      <c r="C67" s="13"/>
      <c r="D67" s="13">
        <v>30319660.101499997</v>
      </c>
      <c r="E67" s="13"/>
      <c r="F67" s="13">
        <v>262976100.64000008</v>
      </c>
    </row>
    <row r="68" spans="1:7" x14ac:dyDescent="0.2">
      <c r="A68" t="s">
        <v>32</v>
      </c>
      <c r="B68" s="13">
        <v>10326632.723999998</v>
      </c>
      <c r="C68" s="13"/>
      <c r="D68" s="13">
        <v>24806994.628499996</v>
      </c>
      <c r="E68" s="13"/>
      <c r="F68" s="13">
        <v>215162264.16000003</v>
      </c>
    </row>
    <row r="69" spans="1:7" x14ac:dyDescent="0.2">
      <c r="A69" t="s">
        <v>5</v>
      </c>
      <c r="B69" s="18">
        <v>9961</v>
      </c>
    </row>
    <row r="70" spans="1:7" x14ac:dyDescent="0.2">
      <c r="F70" s="13"/>
      <c r="G70" s="13"/>
    </row>
    <row r="71" spans="1:7" x14ac:dyDescent="0.2">
      <c r="D71" s="13"/>
    </row>
    <row r="72" spans="1:7" ht="76.5" customHeight="1" x14ac:dyDescent="0.2">
      <c r="A72" s="80" t="s">
        <v>51</v>
      </c>
      <c r="B72" s="80"/>
      <c r="C72" s="80"/>
      <c r="D72" s="80"/>
      <c r="E72" s="80"/>
      <c r="F72" s="80"/>
    </row>
    <row r="73" spans="1:7" x14ac:dyDescent="0.2">
      <c r="A73" s="29"/>
    </row>
    <row r="74" spans="1:7" x14ac:dyDescent="0.2">
      <c r="A74" s="29"/>
    </row>
    <row r="75" spans="1:7" x14ac:dyDescent="0.2">
      <c r="A75" s="29"/>
    </row>
    <row r="76" spans="1:7" x14ac:dyDescent="0.2">
      <c r="A76" s="29"/>
    </row>
  </sheetData>
  <mergeCells count="4">
    <mergeCell ref="A1:F1"/>
    <mergeCell ref="A2:F2"/>
    <mergeCell ref="A39:F39"/>
    <mergeCell ref="A72:F72"/>
  </mergeCells>
  <phoneticPr fontId="4" type="noConversion"/>
  <pageMargins left="0.75" right="0.75" top="1" bottom="1" header="0.5" footer="0.5"/>
  <headerFooter alignWithMargins="0"/>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workbookViewId="0">
      <selection activeCell="A3" sqref="A3"/>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19.140625" bestFit="1" customWidth="1"/>
  </cols>
  <sheetData>
    <row r="1" spans="1:6" ht="63" customHeight="1" x14ac:dyDescent="0.2">
      <c r="A1" s="82"/>
      <c r="B1" s="82"/>
      <c r="C1" s="82"/>
      <c r="D1" s="82"/>
      <c r="E1" s="82"/>
      <c r="F1" s="82"/>
    </row>
    <row r="2" spans="1:6" ht="18" x14ac:dyDescent="0.25">
      <c r="A2" s="76" t="s">
        <v>22</v>
      </c>
      <c r="B2" s="77"/>
      <c r="C2" s="77"/>
      <c r="D2" s="77"/>
      <c r="E2" s="77"/>
      <c r="F2" s="77"/>
    </row>
    <row r="3" spans="1:6" ht="18" x14ac:dyDescent="0.25">
      <c r="A3" s="14"/>
      <c r="B3" s="15"/>
      <c r="C3" s="15"/>
      <c r="D3" s="17"/>
      <c r="E3" s="17"/>
      <c r="F3" s="17"/>
    </row>
    <row r="4" spans="1:6" x14ac:dyDescent="0.2">
      <c r="B4" s="16" t="s">
        <v>55</v>
      </c>
      <c r="C4" s="10"/>
      <c r="D4" s="16" t="s">
        <v>72</v>
      </c>
      <c r="E4" s="10"/>
      <c r="F4" s="16" t="s">
        <v>28</v>
      </c>
    </row>
    <row r="5" spans="1:6" x14ac:dyDescent="0.2">
      <c r="A5" s="9"/>
      <c r="B5" s="11" t="s">
        <v>75</v>
      </c>
      <c r="C5" s="9"/>
      <c r="D5" s="11" t="s">
        <v>11</v>
      </c>
      <c r="F5" s="11" t="s">
        <v>8</v>
      </c>
    </row>
    <row r="6" spans="1:6" x14ac:dyDescent="0.2">
      <c r="D6" t="s">
        <v>63</v>
      </c>
    </row>
    <row r="7" spans="1:6" x14ac:dyDescent="0.2">
      <c r="A7" s="8" t="s">
        <v>3</v>
      </c>
      <c r="B7" s="8"/>
      <c r="C7" s="8"/>
    </row>
    <row r="8" spans="1:6" x14ac:dyDescent="0.2">
      <c r="A8" t="s">
        <v>1</v>
      </c>
      <c r="B8" s="13" t="e">
        <f>SUM(#REF!)</f>
        <v>#REF!</v>
      </c>
      <c r="C8" s="13"/>
      <c r="D8" s="13">
        <v>97652704.910000011</v>
      </c>
      <c r="E8" s="13"/>
      <c r="F8" s="13">
        <v>830052138.73000002</v>
      </c>
    </row>
    <row r="9" spans="1:6" x14ac:dyDescent="0.2">
      <c r="A9" t="s">
        <v>2</v>
      </c>
      <c r="B9" s="13" t="e">
        <f>SUM(#REF!)</f>
        <v>#REF!</v>
      </c>
      <c r="C9" s="13"/>
      <c r="D9" s="13">
        <v>89040866.700000018</v>
      </c>
      <c r="E9" s="13"/>
      <c r="F9" s="13">
        <v>751199524.42000008</v>
      </c>
    </row>
    <row r="10" spans="1:6" x14ac:dyDescent="0.2">
      <c r="A10" t="s">
        <v>0</v>
      </c>
      <c r="B10" s="13" t="e">
        <f>SUM(#REF!)</f>
        <v>#REF!</v>
      </c>
      <c r="C10" s="13"/>
      <c r="D10" s="13">
        <v>0</v>
      </c>
      <c r="E10" s="13"/>
      <c r="F10" s="13">
        <v>6410</v>
      </c>
    </row>
    <row r="11" spans="1:6" x14ac:dyDescent="0.2">
      <c r="A11" t="s">
        <v>30</v>
      </c>
      <c r="B11" s="13" t="e">
        <f>SUM(#REF!)</f>
        <v>#REF!</v>
      </c>
      <c r="C11" s="13"/>
      <c r="D11" s="13">
        <v>0</v>
      </c>
      <c r="E11" s="13"/>
      <c r="F11" s="13">
        <v>199152.03</v>
      </c>
    </row>
    <row r="12" spans="1:6" x14ac:dyDescent="0.2">
      <c r="A12" t="s">
        <v>31</v>
      </c>
      <c r="B12" s="13" t="e">
        <f>SUM(#REF!)</f>
        <v>#REF!</v>
      </c>
      <c r="C12" s="13"/>
      <c r="D12" s="13">
        <v>8611838.2100000009</v>
      </c>
      <c r="E12" s="13"/>
      <c r="F12" s="13">
        <v>79045356.340000004</v>
      </c>
    </row>
    <row r="13" spans="1:6" x14ac:dyDescent="0.2">
      <c r="A13" t="s">
        <v>25</v>
      </c>
      <c r="B13" s="13" t="e">
        <f>B12*0.55</f>
        <v>#REF!</v>
      </c>
      <c r="C13" s="13"/>
      <c r="D13" s="13">
        <f>D12*0.55</f>
        <v>4736511.0155000007</v>
      </c>
      <c r="E13" s="13"/>
      <c r="F13" s="13">
        <f>F12*0.55</f>
        <v>43474945.987000003</v>
      </c>
    </row>
    <row r="14" spans="1:6" x14ac:dyDescent="0.2">
      <c r="A14" t="s">
        <v>32</v>
      </c>
      <c r="B14" s="13" t="e">
        <f>B12*0.45</f>
        <v>#REF!</v>
      </c>
      <c r="C14" s="13"/>
      <c r="D14" s="13">
        <f>D12*0.45</f>
        <v>3875327.1945000007</v>
      </c>
      <c r="E14" s="13"/>
      <c r="F14" s="13">
        <f>F12*0.45</f>
        <v>35570410.353</v>
      </c>
    </row>
    <row r="15" spans="1:6" x14ac:dyDescent="0.2">
      <c r="A15" t="s">
        <v>5</v>
      </c>
      <c r="B15" s="28">
        <v>1203</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t="e">
        <f>SUM(#REF!)</f>
        <v>#REF!</v>
      </c>
      <c r="C19" s="13"/>
      <c r="D19" s="13">
        <v>171790497.19999999</v>
      </c>
      <c r="E19" s="13"/>
      <c r="F19" s="13">
        <v>1431493284.8</v>
      </c>
    </row>
    <row r="20" spans="1:6" x14ac:dyDescent="0.2">
      <c r="A20" t="s">
        <v>2</v>
      </c>
      <c r="B20" s="13" t="e">
        <f>SUM(#REF!)</f>
        <v>#REF!</v>
      </c>
      <c r="C20" s="13"/>
      <c r="D20" s="13">
        <v>156777329.53</v>
      </c>
      <c r="E20" s="13"/>
      <c r="F20" s="13">
        <v>1303343458.4100001</v>
      </c>
    </row>
    <row r="21" spans="1:6" x14ac:dyDescent="0.2">
      <c r="A21" t="s">
        <v>0</v>
      </c>
      <c r="B21" s="13" t="e">
        <f>SUM(#REF!)</f>
        <v>#REF!</v>
      </c>
      <c r="C21" s="13"/>
      <c r="D21" s="13">
        <v>1059696.3600000001</v>
      </c>
      <c r="E21" s="13"/>
      <c r="F21" s="13">
        <v>3630685.25</v>
      </c>
    </row>
    <row r="22" spans="1:6" x14ac:dyDescent="0.2">
      <c r="A22" t="s">
        <v>31</v>
      </c>
      <c r="B22" s="13" t="e">
        <f>SUM(#REF!)</f>
        <v>#REF!</v>
      </c>
      <c r="C22" s="13"/>
      <c r="D22" s="13">
        <v>13953471.310000001</v>
      </c>
      <c r="E22" s="13"/>
      <c r="F22" s="13">
        <v>124519141.14000002</v>
      </c>
    </row>
    <row r="23" spans="1:6" x14ac:dyDescent="0.2">
      <c r="A23" t="s">
        <v>25</v>
      </c>
      <c r="B23" s="13" t="e">
        <f>B22*0.55</f>
        <v>#REF!</v>
      </c>
      <c r="C23" s="13"/>
      <c r="D23" s="13">
        <f>D22*0.55</f>
        <v>7674409.2205000008</v>
      </c>
      <c r="E23" s="13"/>
      <c r="F23" s="13">
        <f>F22*0.55</f>
        <v>68485527.627000019</v>
      </c>
    </row>
    <row r="24" spans="1:6" x14ac:dyDescent="0.2">
      <c r="A24" t="s">
        <v>32</v>
      </c>
      <c r="B24" s="13" t="e">
        <f>B22*0.45</f>
        <v>#REF!</v>
      </c>
      <c r="C24" s="13"/>
      <c r="D24" s="13">
        <f>D22*0.45</f>
        <v>6279062.0895000007</v>
      </c>
      <c r="E24" s="13"/>
      <c r="F24" s="13">
        <f>F22*0.45</f>
        <v>56033613.513000011</v>
      </c>
    </row>
    <row r="25" spans="1:6" x14ac:dyDescent="0.2">
      <c r="A25" t="s">
        <v>5</v>
      </c>
      <c r="B25" s="28">
        <v>2231</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t="e">
        <f>SUM(#REF!)</f>
        <v>#REF!</v>
      </c>
      <c r="C29" s="13"/>
      <c r="D29" s="13">
        <v>173318008.12000003</v>
      </c>
      <c r="E29" s="13"/>
      <c r="F29" s="13">
        <v>1295866762.5200002</v>
      </c>
    </row>
    <row r="30" spans="1:6" x14ac:dyDescent="0.2">
      <c r="A30" t="s">
        <v>2</v>
      </c>
      <c r="B30" s="13" t="e">
        <f>SUM(#REF!)</f>
        <v>#REF!</v>
      </c>
      <c r="C30" s="13"/>
      <c r="D30" s="13">
        <v>157292752.79999998</v>
      </c>
      <c r="E30" s="13"/>
      <c r="F30" s="13">
        <v>1173281966.3499999</v>
      </c>
    </row>
    <row r="31" spans="1:6" x14ac:dyDescent="0.2">
      <c r="A31" t="s">
        <v>0</v>
      </c>
      <c r="B31" s="13" t="e">
        <f>SUM(#REF!)</f>
        <v>#REF!</v>
      </c>
      <c r="C31" s="13"/>
      <c r="D31" s="13">
        <v>1269776.3700000001</v>
      </c>
      <c r="E31" s="13"/>
      <c r="F31" s="13">
        <v>5614013</v>
      </c>
    </row>
    <row r="32" spans="1:6" x14ac:dyDescent="0.2">
      <c r="A32" t="s">
        <v>30</v>
      </c>
      <c r="B32" s="33" t="e">
        <f>SUM(#REF!)</f>
        <v>#REF!</v>
      </c>
      <c r="C32" s="13"/>
      <c r="D32" s="13">
        <v>0</v>
      </c>
      <c r="E32" s="13"/>
      <c r="F32" s="13">
        <v>10579.57</v>
      </c>
    </row>
    <row r="33" spans="1:6" x14ac:dyDescent="0.2">
      <c r="A33" t="s">
        <v>31</v>
      </c>
      <c r="B33" s="13" t="e">
        <f>SUM(#REF!)</f>
        <v>#REF!</v>
      </c>
      <c r="C33" s="13"/>
      <c r="D33" s="13">
        <v>14755478.950000003</v>
      </c>
      <c r="E33" s="13"/>
      <c r="F33" s="13">
        <v>116981362.73999999</v>
      </c>
    </row>
    <row r="34" spans="1:6" x14ac:dyDescent="0.2">
      <c r="A34" t="s">
        <v>25</v>
      </c>
      <c r="B34" s="13" t="e">
        <f>B33*0.55</f>
        <v>#REF!</v>
      </c>
      <c r="C34" s="13"/>
      <c r="D34" s="13">
        <f>D33*0.55</f>
        <v>8115513.4225000022</v>
      </c>
      <c r="E34" s="13"/>
      <c r="F34" s="13">
        <f>F33*0.55</f>
        <v>64339749.506999999</v>
      </c>
    </row>
    <row r="35" spans="1:6" x14ac:dyDescent="0.2">
      <c r="A35" t="s">
        <v>32</v>
      </c>
      <c r="B35" s="13" t="e">
        <f>B33*0.45</f>
        <v>#REF!</v>
      </c>
      <c r="C35" s="13"/>
      <c r="D35" s="13">
        <f>D33*0.45</f>
        <v>6639965.5275000017</v>
      </c>
      <c r="E35" s="13"/>
      <c r="F35" s="13">
        <f>F33*0.45</f>
        <v>52641613.232999995</v>
      </c>
    </row>
    <row r="36" spans="1:6" x14ac:dyDescent="0.2">
      <c r="A36" t="s">
        <v>5</v>
      </c>
      <c r="B36" s="31">
        <v>2735</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80" t="s">
        <v>51</v>
      </c>
      <c r="B39" s="80"/>
      <c r="C39" s="80"/>
      <c r="D39" s="80"/>
      <c r="E39" s="80"/>
      <c r="F39" s="80"/>
    </row>
    <row r="40" spans="1:6" x14ac:dyDescent="0.2">
      <c r="B40" s="13"/>
      <c r="C40" s="13"/>
      <c r="D40" s="13"/>
      <c r="E40" s="13"/>
      <c r="F40" s="13"/>
    </row>
    <row r="41" spans="1:6" x14ac:dyDescent="0.2">
      <c r="A41" s="25" t="s">
        <v>50</v>
      </c>
      <c r="B41" s="13"/>
      <c r="C41" s="13"/>
      <c r="D41" s="13"/>
      <c r="E41" s="13"/>
      <c r="F41" s="13"/>
    </row>
    <row r="42" spans="1:6" x14ac:dyDescent="0.2">
      <c r="A42" t="s">
        <v>1</v>
      </c>
      <c r="B42" s="13" t="e">
        <f>SUM(#REF!)</f>
        <v>#REF!</v>
      </c>
      <c r="C42" s="13"/>
      <c r="D42" s="13">
        <v>84671324.820000023</v>
      </c>
      <c r="E42" s="13"/>
      <c r="F42" s="13">
        <v>615504794.76999998</v>
      </c>
    </row>
    <row r="43" spans="1:6" x14ac:dyDescent="0.2">
      <c r="A43" t="s">
        <v>2</v>
      </c>
      <c r="B43" s="13" t="e">
        <f>SUM(#REF!)</f>
        <v>#REF!</v>
      </c>
      <c r="C43" s="13"/>
      <c r="D43" s="13">
        <v>76853725.580000013</v>
      </c>
      <c r="E43" s="13"/>
      <c r="F43" s="13">
        <v>558311463.92000008</v>
      </c>
    </row>
    <row r="44" spans="1:6" x14ac:dyDescent="0.2">
      <c r="A44" t="s">
        <v>0</v>
      </c>
      <c r="B44" s="13" t="e">
        <f>SUM(#REF!)</f>
        <v>#REF!</v>
      </c>
      <c r="C44" s="13"/>
      <c r="D44" s="13">
        <v>120806.5</v>
      </c>
      <c r="E44" s="13"/>
      <c r="F44" s="13">
        <v>668317.91</v>
      </c>
    </row>
    <row r="45" spans="1:6" x14ac:dyDescent="0.2">
      <c r="A45" t="s">
        <v>31</v>
      </c>
      <c r="B45" s="13" t="e">
        <f>SUM(#REF!)</f>
        <v>#REF!</v>
      </c>
      <c r="C45" s="13"/>
      <c r="D45" s="13">
        <v>7696792.7399999984</v>
      </c>
      <c r="E45" s="13"/>
      <c r="F45" s="13">
        <v>56525012.939999998</v>
      </c>
    </row>
    <row r="46" spans="1:6" x14ac:dyDescent="0.2">
      <c r="A46" t="s">
        <v>25</v>
      </c>
      <c r="B46" s="13" t="e">
        <f>B45*0.55</f>
        <v>#REF!</v>
      </c>
      <c r="C46" s="13"/>
      <c r="D46" s="13">
        <f>D45*0.55</f>
        <v>4233236.0069999993</v>
      </c>
      <c r="E46" s="13"/>
      <c r="F46" s="13">
        <f>F45*0.55</f>
        <v>31088757.117000002</v>
      </c>
    </row>
    <row r="47" spans="1:6" x14ac:dyDescent="0.2">
      <c r="A47" t="s">
        <v>32</v>
      </c>
      <c r="B47" s="13" t="e">
        <f>B45*0.45</f>
        <v>#REF!</v>
      </c>
      <c r="C47" s="13"/>
      <c r="D47" s="13">
        <f>D45*0.45</f>
        <v>3463556.7329999995</v>
      </c>
      <c r="E47" s="13"/>
      <c r="F47" s="13">
        <f>F45*0.45</f>
        <v>25436255.822999999</v>
      </c>
    </row>
    <row r="48" spans="1:6" x14ac:dyDescent="0.2">
      <c r="A48" t="s">
        <v>5</v>
      </c>
      <c r="B48" s="28">
        <v>2000</v>
      </c>
      <c r="C48" s="13"/>
      <c r="D48" s="28"/>
      <c r="E48" s="13"/>
      <c r="F48" s="13"/>
    </row>
    <row r="49" spans="1:6" x14ac:dyDescent="0.2">
      <c r="B49" s="13"/>
      <c r="C49" s="13"/>
      <c r="D49" s="13"/>
      <c r="E49" s="13"/>
      <c r="F49" s="13"/>
    </row>
    <row r="50" spans="1:6" x14ac:dyDescent="0.2">
      <c r="B50" s="13"/>
      <c r="C50" s="13"/>
      <c r="D50" s="13"/>
      <c r="E50" s="13"/>
      <c r="F50" s="13"/>
    </row>
    <row r="51" spans="1:6" x14ac:dyDescent="0.2">
      <c r="A51" s="25" t="s">
        <v>74</v>
      </c>
      <c r="B51" s="13"/>
      <c r="C51" s="13"/>
      <c r="D51" s="13"/>
      <c r="E51" s="13"/>
      <c r="F51" s="13"/>
    </row>
    <row r="52" spans="1:6" x14ac:dyDescent="0.2">
      <c r="A52" t="s">
        <v>1</v>
      </c>
      <c r="B52" s="13" t="e">
        <f>SUM(#REF!)</f>
        <v>#REF!</v>
      </c>
      <c r="C52" s="13"/>
      <c r="D52" s="13">
        <v>66549817.260000005</v>
      </c>
      <c r="E52" s="13"/>
      <c r="F52" s="13">
        <v>66549817.260000005</v>
      </c>
    </row>
    <row r="53" spans="1:6" x14ac:dyDescent="0.2">
      <c r="A53" t="s">
        <v>2</v>
      </c>
      <c r="B53" s="13" t="e">
        <f>SUM(#REF!)</f>
        <v>#REF!</v>
      </c>
      <c r="C53" s="13"/>
      <c r="D53" s="13">
        <v>61328094.119999997</v>
      </c>
      <c r="E53" s="13"/>
      <c r="F53" s="13">
        <v>61328094.119999997</v>
      </c>
    </row>
    <row r="54" spans="1:6" x14ac:dyDescent="0.2">
      <c r="A54" t="s">
        <v>0</v>
      </c>
      <c r="B54" s="13" t="e">
        <f>SUM(#REF!)</f>
        <v>#REF!</v>
      </c>
      <c r="C54" s="13"/>
      <c r="D54" s="13">
        <v>0</v>
      </c>
      <c r="E54" s="13"/>
      <c r="F54" s="13">
        <v>0</v>
      </c>
    </row>
    <row r="55" spans="1:6" x14ac:dyDescent="0.2">
      <c r="A55" t="s">
        <v>31</v>
      </c>
      <c r="B55" s="13" t="e">
        <f>SUM(#REF!)</f>
        <v>#REF!</v>
      </c>
      <c r="C55" s="13"/>
      <c r="D55" s="13">
        <v>5221723.1399999997</v>
      </c>
      <c r="E55" s="13"/>
      <c r="F55" s="13">
        <v>5221723.1399999997</v>
      </c>
    </row>
    <row r="56" spans="1:6" x14ac:dyDescent="0.2">
      <c r="A56" t="s">
        <v>25</v>
      </c>
      <c r="B56" s="13" t="e">
        <f>B55*0.55</f>
        <v>#REF!</v>
      </c>
      <c r="C56" s="13"/>
      <c r="D56" s="13">
        <f>D55*0.55</f>
        <v>2871947.727</v>
      </c>
      <c r="E56" s="13"/>
      <c r="F56" s="13">
        <f>F55*0.55</f>
        <v>2871947.727</v>
      </c>
    </row>
    <row r="57" spans="1:6" x14ac:dyDescent="0.2">
      <c r="A57" t="s">
        <v>32</v>
      </c>
      <c r="B57" s="13" t="e">
        <f>B55*0.45</f>
        <v>#REF!</v>
      </c>
      <c r="C57" s="13"/>
      <c r="D57" s="13">
        <f>D55*0.45</f>
        <v>2349775.4129999997</v>
      </c>
      <c r="E57" s="13"/>
      <c r="F57" s="13">
        <f>F55*0.45</f>
        <v>2349775.4129999997</v>
      </c>
    </row>
    <row r="58" spans="1:6" x14ac:dyDescent="0.2">
      <c r="A58" t="s">
        <v>5</v>
      </c>
      <c r="B58" s="28">
        <v>1738</v>
      </c>
      <c r="C58" s="13"/>
      <c r="D58" s="13"/>
      <c r="E58" s="13"/>
      <c r="F58" s="13"/>
    </row>
    <row r="59" spans="1:6" x14ac:dyDescent="0.2">
      <c r="B59" s="13"/>
      <c r="C59" s="13"/>
      <c r="D59" s="13"/>
      <c r="E59" s="13"/>
      <c r="F59" s="13"/>
    </row>
    <row r="60" spans="1:6" x14ac:dyDescent="0.2">
      <c r="B60" s="13"/>
      <c r="C60" s="13"/>
      <c r="D60" s="13"/>
      <c r="E60" s="13"/>
      <c r="F60" s="13"/>
    </row>
    <row r="61" spans="1:6" x14ac:dyDescent="0.2">
      <c r="A61" s="8" t="s">
        <v>6</v>
      </c>
      <c r="B61" s="13"/>
      <c r="C61" s="13"/>
      <c r="D61" s="13"/>
      <c r="E61" s="13"/>
      <c r="F61" s="13"/>
    </row>
    <row r="62" spans="1:6" x14ac:dyDescent="0.2">
      <c r="A62" t="s">
        <v>1</v>
      </c>
      <c r="B62" s="13" t="e">
        <f>SUM(#REF!)</f>
        <v>#REF!</v>
      </c>
      <c r="C62" s="13"/>
      <c r="D62" s="13">
        <v>593982352.30999994</v>
      </c>
      <c r="E62" s="13"/>
      <c r="F62" s="13">
        <v>4239466798.0799999</v>
      </c>
    </row>
    <row r="63" spans="1:6" x14ac:dyDescent="0.2">
      <c r="A63" t="s">
        <v>2</v>
      </c>
      <c r="B63" s="13" t="e">
        <f>SUM(#REF!)</f>
        <v>#REF!</v>
      </c>
      <c r="C63" s="13"/>
      <c r="D63" s="13">
        <v>541292768.73000002</v>
      </c>
      <c r="E63" s="13"/>
      <c r="F63" s="13">
        <v>3847464507.2199998</v>
      </c>
    </row>
    <row r="64" spans="1:6" x14ac:dyDescent="0.2">
      <c r="A64" t="s">
        <v>0</v>
      </c>
      <c r="B64" s="13" t="e">
        <f>SUM(#REF!)</f>
        <v>#REF!</v>
      </c>
      <c r="C64" s="13"/>
      <c r="D64" s="13">
        <v>2450279.23</v>
      </c>
      <c r="E64" s="13"/>
      <c r="F64" s="13">
        <v>9919426.1600000001</v>
      </c>
    </row>
    <row r="65" spans="1:6" x14ac:dyDescent="0.2">
      <c r="A65" t="s">
        <v>30</v>
      </c>
      <c r="B65" s="13" t="e">
        <f>SUM(#REF!)</f>
        <v>#REF!</v>
      </c>
      <c r="C65" s="13"/>
      <c r="D65" s="13">
        <v>0</v>
      </c>
      <c r="E65" s="13"/>
      <c r="F65" s="13">
        <v>209731.6</v>
      </c>
    </row>
    <row r="66" spans="1:6" x14ac:dyDescent="0.2">
      <c r="A66" t="s">
        <v>31</v>
      </c>
      <c r="B66" s="13" t="e">
        <f>SUM(#REF!)</f>
        <v>#REF!</v>
      </c>
      <c r="C66" s="13"/>
      <c r="D66" s="13">
        <v>50239304.349999994</v>
      </c>
      <c r="E66" s="13"/>
      <c r="F66" s="13">
        <v>382292596.30000007</v>
      </c>
    </row>
    <row r="67" spans="1:6" x14ac:dyDescent="0.2">
      <c r="A67" t="s">
        <v>25</v>
      </c>
      <c r="B67" s="13" t="e">
        <f>B66*0.55</f>
        <v>#REF!</v>
      </c>
      <c r="C67" s="13"/>
      <c r="D67" s="13">
        <f>D66*0.55</f>
        <v>27631617.392499998</v>
      </c>
      <c r="E67" s="13"/>
      <c r="F67" s="13">
        <f>F66*0.55</f>
        <v>210260927.96500006</v>
      </c>
    </row>
    <row r="68" spans="1:6" x14ac:dyDescent="0.2">
      <c r="A68" t="s">
        <v>32</v>
      </c>
      <c r="B68" s="13" t="e">
        <f>B66*0.45</f>
        <v>#REF!</v>
      </c>
      <c r="C68" s="13"/>
      <c r="D68" s="13">
        <f>D66*0.45</f>
        <v>22607686.9575</v>
      </c>
      <c r="E68" s="13"/>
      <c r="F68" s="13">
        <f>F66*0.45</f>
        <v>172031668.33500004</v>
      </c>
    </row>
    <row r="69" spans="1:6" x14ac:dyDescent="0.2">
      <c r="A69" t="s">
        <v>5</v>
      </c>
      <c r="B69" s="18">
        <f>B58+B48+B36+B25+B15</f>
        <v>9907</v>
      </c>
    </row>
    <row r="72" spans="1:6" ht="76.5" customHeight="1" x14ac:dyDescent="0.2">
      <c r="A72" s="80" t="s">
        <v>51</v>
      </c>
      <c r="B72" s="80"/>
      <c r="C72" s="80"/>
      <c r="D72" s="80"/>
      <c r="E72" s="80"/>
      <c r="F72" s="80"/>
    </row>
    <row r="73" spans="1:6" x14ac:dyDescent="0.2">
      <c r="A73" s="29"/>
    </row>
    <row r="74" spans="1:6" x14ac:dyDescent="0.2">
      <c r="A74" s="29"/>
    </row>
    <row r="75" spans="1:6" x14ac:dyDescent="0.2">
      <c r="A75" s="29"/>
    </row>
    <row r="76" spans="1:6" x14ac:dyDescent="0.2">
      <c r="A76" s="29"/>
    </row>
  </sheetData>
  <mergeCells count="4">
    <mergeCell ref="A1:F1"/>
    <mergeCell ref="A2:F2"/>
    <mergeCell ref="A39:F39"/>
    <mergeCell ref="A72:F72"/>
  </mergeCells>
  <phoneticPr fontId="4" type="noConversion"/>
  <pageMargins left="0.75" right="0.75" top="1" bottom="1" header="0.5" footer="0.5"/>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workbookViewId="0">
      <selection activeCell="D8" sqref="D8"/>
    </sheetView>
  </sheetViews>
  <sheetFormatPr defaultRowHeight="12.75" x14ac:dyDescent="0.2"/>
  <cols>
    <col min="1" max="1" width="22.7109375" bestFit="1" customWidth="1"/>
    <col min="2" max="2" width="14.42578125" bestFit="1" customWidth="1"/>
    <col min="3" max="3" width="2" customWidth="1"/>
    <col min="4" max="4" width="14.42578125" bestFit="1" customWidth="1"/>
    <col min="5" max="5" width="2.28515625" customWidth="1"/>
    <col min="6" max="6" width="15.5703125" bestFit="1" customWidth="1"/>
    <col min="7" max="7" width="14.42578125" style="1" bestFit="1" customWidth="1"/>
  </cols>
  <sheetData>
    <row r="1" spans="1:7" ht="60.75" customHeight="1" x14ac:dyDescent="0.2">
      <c r="A1" s="75"/>
      <c r="B1" s="75"/>
      <c r="C1" s="75"/>
      <c r="D1" s="75"/>
      <c r="E1" s="75"/>
      <c r="F1" s="75"/>
    </row>
    <row r="2" spans="1:7" ht="26.25" customHeight="1" x14ac:dyDescent="0.25">
      <c r="A2" s="76" t="s">
        <v>22</v>
      </c>
      <c r="B2" s="77"/>
      <c r="C2" s="77"/>
      <c r="D2" s="77"/>
      <c r="E2" s="77"/>
      <c r="F2" s="77"/>
    </row>
    <row r="3" spans="1:7" ht="26.25" customHeight="1" x14ac:dyDescent="0.2"/>
    <row r="4" spans="1:7" x14ac:dyDescent="0.2">
      <c r="B4" s="10"/>
      <c r="C4" s="10"/>
      <c r="D4" s="12" t="s">
        <v>14</v>
      </c>
      <c r="E4" s="10"/>
      <c r="F4" s="12" t="s">
        <v>13</v>
      </c>
    </row>
    <row r="5" spans="1:7" x14ac:dyDescent="0.2">
      <c r="A5" s="9"/>
      <c r="B5" s="9" t="s">
        <v>15</v>
      </c>
      <c r="C5" s="9"/>
      <c r="D5" s="11" t="s">
        <v>11</v>
      </c>
      <c r="F5" s="11" t="s">
        <v>8</v>
      </c>
      <c r="G5" s="2"/>
    </row>
    <row r="7" spans="1:7" x14ac:dyDescent="0.2">
      <c r="A7" s="8" t="s">
        <v>3</v>
      </c>
      <c r="B7" s="8"/>
      <c r="C7" s="8"/>
    </row>
    <row r="8" spans="1:7" x14ac:dyDescent="0.2">
      <c r="A8" t="s">
        <v>1</v>
      </c>
      <c r="B8" s="13">
        <v>35168565.269999996</v>
      </c>
      <c r="D8" s="13">
        <v>72308788.079999983</v>
      </c>
      <c r="F8" s="13">
        <v>72308788.079999983</v>
      </c>
      <c r="G8" s="22"/>
    </row>
    <row r="9" spans="1:7" x14ac:dyDescent="0.2">
      <c r="A9" t="s">
        <v>2</v>
      </c>
      <c r="B9" s="13">
        <v>31572270.079999998</v>
      </c>
      <c r="D9" s="13">
        <v>64881184.310000002</v>
      </c>
      <c r="F9" s="13">
        <v>64881184.310000002</v>
      </c>
      <c r="G9" s="22"/>
    </row>
    <row r="10" spans="1:7" x14ac:dyDescent="0.2">
      <c r="A10" t="s">
        <v>0</v>
      </c>
      <c r="B10" s="13">
        <v>0</v>
      </c>
      <c r="D10" s="13">
        <v>0</v>
      </c>
      <c r="F10" s="13">
        <v>0</v>
      </c>
      <c r="G10" s="22"/>
    </row>
    <row r="11" spans="1:7" x14ac:dyDescent="0.2">
      <c r="A11" t="s">
        <v>31</v>
      </c>
      <c r="B11" s="13">
        <f>+B8-B9-B10</f>
        <v>3596295.1899999976</v>
      </c>
      <c r="D11" s="13">
        <f>+D8-D9-D10</f>
        <v>7427603.7699999809</v>
      </c>
      <c r="F11" s="13">
        <f>+F8-F9-F10</f>
        <v>7427603.7699999809</v>
      </c>
      <c r="G11" s="22"/>
    </row>
    <row r="12" spans="1:7" x14ac:dyDescent="0.2">
      <c r="A12" t="s">
        <v>25</v>
      </c>
      <c r="B12" s="13">
        <v>1977962.3544999987</v>
      </c>
      <c r="D12" s="13">
        <v>4085182.0734999897</v>
      </c>
      <c r="F12" s="13">
        <v>4085182.0734999897</v>
      </c>
      <c r="G12" s="22"/>
    </row>
    <row r="13" spans="1:7" x14ac:dyDescent="0.2">
      <c r="A13" t="s">
        <v>32</v>
      </c>
      <c r="B13" s="13">
        <v>1618332.8354999989</v>
      </c>
      <c r="D13" s="13">
        <v>3342421.6964999917</v>
      </c>
      <c r="F13" s="13">
        <v>3342421.6964999917</v>
      </c>
      <c r="G13" s="22"/>
    </row>
    <row r="14" spans="1:7" x14ac:dyDescent="0.2">
      <c r="A14" t="s">
        <v>5</v>
      </c>
      <c r="B14" s="18">
        <v>1099</v>
      </c>
    </row>
    <row r="17" spans="1:1" x14ac:dyDescent="0.2">
      <c r="A17" s="19" t="s">
        <v>33</v>
      </c>
    </row>
    <row r="18" spans="1:1" x14ac:dyDescent="0.2">
      <c r="A18" s="24" t="s">
        <v>36</v>
      </c>
    </row>
    <row r="19" spans="1:1" x14ac:dyDescent="0.2">
      <c r="A19" s="24" t="s">
        <v>35</v>
      </c>
    </row>
    <row r="20" spans="1:1" x14ac:dyDescent="0.2">
      <c r="A20" s="24" t="s">
        <v>34</v>
      </c>
    </row>
  </sheetData>
  <mergeCells count="2">
    <mergeCell ref="A1:F1"/>
    <mergeCell ref="A2:F2"/>
  </mergeCells>
  <phoneticPr fontId="4" type="noConversion"/>
  <pageMargins left="0.75" right="0.75" top="1" bottom="1" header="0.5" footer="0.5"/>
  <headerFooter alignWithMargins="0"/>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zoomScaleNormal="100" workbookViewId="0">
      <selection activeCell="A5" sqref="A5"/>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19.140625" bestFit="1" customWidth="1"/>
  </cols>
  <sheetData>
    <row r="1" spans="1:6" ht="63" customHeight="1" x14ac:dyDescent="0.2">
      <c r="A1" s="82"/>
      <c r="B1" s="82"/>
      <c r="C1" s="82"/>
      <c r="D1" s="82"/>
      <c r="E1" s="82"/>
      <c r="F1" s="82"/>
    </row>
    <row r="2" spans="1:6" ht="18" x14ac:dyDescent="0.25">
      <c r="A2" s="76" t="s">
        <v>22</v>
      </c>
      <c r="B2" s="77"/>
      <c r="C2" s="77"/>
      <c r="D2" s="77"/>
      <c r="E2" s="77"/>
      <c r="F2" s="77"/>
    </row>
    <row r="3" spans="1:6" ht="18" x14ac:dyDescent="0.25">
      <c r="A3" s="14"/>
      <c r="B3" s="15"/>
      <c r="C3" s="15"/>
      <c r="D3" s="17"/>
      <c r="E3" s="17"/>
      <c r="F3" s="17"/>
    </row>
    <row r="4" spans="1:6" x14ac:dyDescent="0.2">
      <c r="B4" s="16" t="s">
        <v>55</v>
      </c>
      <c r="C4" s="10"/>
      <c r="D4" s="16" t="s">
        <v>72</v>
      </c>
      <c r="E4" s="10"/>
      <c r="F4" s="16" t="s">
        <v>28</v>
      </c>
    </row>
    <row r="5" spans="1:6" x14ac:dyDescent="0.2">
      <c r="A5" s="9"/>
      <c r="B5" s="11" t="s">
        <v>73</v>
      </c>
      <c r="C5" s="9"/>
      <c r="D5" s="11" t="s">
        <v>11</v>
      </c>
      <c r="F5" s="11" t="s">
        <v>8</v>
      </c>
    </row>
    <row r="6" spans="1:6" x14ac:dyDescent="0.2">
      <c r="D6" t="s">
        <v>63</v>
      </c>
    </row>
    <row r="7" spans="1:6" x14ac:dyDescent="0.2">
      <c r="A7" s="8" t="s">
        <v>3</v>
      </c>
      <c r="B7" s="8"/>
      <c r="C7" s="8"/>
    </row>
    <row r="8" spans="1:6" x14ac:dyDescent="0.2">
      <c r="A8" t="s">
        <v>1</v>
      </c>
      <c r="B8" s="13">
        <v>37787487.030000001</v>
      </c>
      <c r="C8" s="13"/>
      <c r="D8" s="13">
        <v>57140183.270000011</v>
      </c>
      <c r="E8" s="13"/>
      <c r="F8" s="13">
        <v>789539617.09000003</v>
      </c>
    </row>
    <row r="9" spans="1:6" x14ac:dyDescent="0.2">
      <c r="A9" t="s">
        <v>2</v>
      </c>
      <c r="B9" s="13">
        <v>34426195.339999996</v>
      </c>
      <c r="C9" s="13"/>
      <c r="D9" s="13">
        <v>51968981.770000003</v>
      </c>
      <c r="E9" s="13"/>
      <c r="F9" s="13">
        <v>714127639.49000001</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3361291.69</v>
      </c>
      <c r="C12" s="13"/>
      <c r="D12" s="13">
        <v>5171201.5</v>
      </c>
      <c r="E12" s="13"/>
      <c r="F12" s="13">
        <v>75604719.629999995</v>
      </c>
    </row>
    <row r="13" spans="1:6" x14ac:dyDescent="0.2">
      <c r="A13" t="s">
        <v>25</v>
      </c>
      <c r="B13" s="13">
        <v>1848710.4295000003</v>
      </c>
      <c r="C13" s="13"/>
      <c r="D13" s="13">
        <v>2844160.8250000002</v>
      </c>
      <c r="E13" s="13"/>
      <c r="F13" s="13">
        <v>41582595.796499997</v>
      </c>
    </row>
    <row r="14" spans="1:6" x14ac:dyDescent="0.2">
      <c r="A14" t="s">
        <v>32</v>
      </c>
      <c r="B14" s="13">
        <v>1512581.2605000003</v>
      </c>
      <c r="C14" s="13"/>
      <c r="D14" s="13">
        <v>2327040.6750000003</v>
      </c>
      <c r="E14" s="13"/>
      <c r="F14" s="13">
        <v>34022123.833499998</v>
      </c>
    </row>
    <row r="15" spans="1:6" x14ac:dyDescent="0.2">
      <c r="A15" t="s">
        <v>5</v>
      </c>
      <c r="B15" s="28">
        <v>1109</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64980237.980000004</v>
      </c>
      <c r="C19" s="13"/>
      <c r="D19" s="13">
        <v>105275775.01000001</v>
      </c>
      <c r="E19" s="13"/>
      <c r="F19" s="13">
        <v>1364978562.6099999</v>
      </c>
    </row>
    <row r="20" spans="1:6" x14ac:dyDescent="0.2">
      <c r="A20" t="s">
        <v>2</v>
      </c>
      <c r="B20" s="13">
        <v>59269117.140000001</v>
      </c>
      <c r="C20" s="13"/>
      <c r="D20" s="13">
        <v>95992111.779999986</v>
      </c>
      <c r="E20" s="13"/>
      <c r="F20" s="13">
        <v>1242558240.6600001</v>
      </c>
    </row>
    <row r="21" spans="1:6" x14ac:dyDescent="0.2">
      <c r="A21" t="s">
        <v>0</v>
      </c>
      <c r="B21" s="13">
        <v>353069.23</v>
      </c>
      <c r="C21" s="13"/>
      <c r="D21" s="13">
        <v>827279.69</v>
      </c>
      <c r="E21" s="13"/>
      <c r="F21" s="13">
        <v>3398268.58</v>
      </c>
    </row>
    <row r="22" spans="1:6" x14ac:dyDescent="0.2">
      <c r="A22" t="s">
        <v>31</v>
      </c>
      <c r="B22" s="13">
        <v>5358051.6100000003</v>
      </c>
      <c r="C22" s="13"/>
      <c r="D22" s="13">
        <v>8456383.5399999991</v>
      </c>
      <c r="E22" s="13"/>
      <c r="F22" s="13">
        <v>119022053.37</v>
      </c>
    </row>
    <row r="23" spans="1:6" x14ac:dyDescent="0.2">
      <c r="A23" t="s">
        <v>25</v>
      </c>
      <c r="B23" s="13">
        <v>2946928.3854999999</v>
      </c>
      <c r="C23" s="13"/>
      <c r="D23" s="13">
        <v>4651010.9469999997</v>
      </c>
      <c r="E23" s="13"/>
      <c r="F23" s="13">
        <v>65462129.353500009</v>
      </c>
    </row>
    <row r="24" spans="1:6" x14ac:dyDescent="0.2">
      <c r="A24" t="s">
        <v>32</v>
      </c>
      <c r="B24" s="13">
        <v>2411123.2245</v>
      </c>
      <c r="C24" s="13"/>
      <c r="D24" s="13">
        <v>3805372.5929999999</v>
      </c>
      <c r="E24" s="13"/>
      <c r="F24" s="13">
        <v>53559924.016500004</v>
      </c>
    </row>
    <row r="25" spans="1:6" x14ac:dyDescent="0.2">
      <c r="A25" t="s">
        <v>5</v>
      </c>
      <c r="B25" s="28">
        <v>2143</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65711066.969999999</v>
      </c>
      <c r="C29" s="13"/>
      <c r="D29" s="13">
        <v>103707654.26000001</v>
      </c>
      <c r="E29" s="13"/>
      <c r="F29" s="13">
        <v>1226256408.6600001</v>
      </c>
    </row>
    <row r="30" spans="1:6" x14ac:dyDescent="0.2">
      <c r="A30" t="s">
        <v>2</v>
      </c>
      <c r="B30" s="13">
        <v>59638371.129999995</v>
      </c>
      <c r="C30" s="13"/>
      <c r="D30" s="13">
        <v>94058801.25999999</v>
      </c>
      <c r="E30" s="13"/>
      <c r="F30" s="13">
        <v>1110048014.8099999</v>
      </c>
    </row>
    <row r="31" spans="1:6" x14ac:dyDescent="0.2">
      <c r="A31" t="s">
        <v>0</v>
      </c>
      <c r="B31" s="13">
        <v>429595.19</v>
      </c>
      <c r="C31" s="13"/>
      <c r="D31" s="13">
        <v>697969.43</v>
      </c>
      <c r="E31" s="13"/>
      <c r="F31" s="13">
        <v>5042206.0599999996</v>
      </c>
    </row>
    <row r="32" spans="1:6" x14ac:dyDescent="0.2">
      <c r="A32" t="s">
        <v>30</v>
      </c>
      <c r="B32" s="33">
        <v>0</v>
      </c>
      <c r="C32" s="13"/>
      <c r="D32" s="13">
        <v>0</v>
      </c>
      <c r="E32" s="13"/>
      <c r="F32" s="13">
        <v>10579.57</v>
      </c>
    </row>
    <row r="33" spans="1:6" x14ac:dyDescent="0.2">
      <c r="A33" t="s">
        <v>31</v>
      </c>
      <c r="B33" s="13">
        <v>5643100.6499999985</v>
      </c>
      <c r="C33" s="13"/>
      <c r="D33" s="13">
        <v>8950883.5700000003</v>
      </c>
      <c r="E33" s="13"/>
      <c r="F33" s="13">
        <v>111176767.35999998</v>
      </c>
    </row>
    <row r="34" spans="1:6" x14ac:dyDescent="0.2">
      <c r="A34" t="s">
        <v>25</v>
      </c>
      <c r="B34" s="13">
        <v>3103705.3574999995</v>
      </c>
      <c r="C34" s="13"/>
      <c r="D34" s="13">
        <v>4922985.9635000005</v>
      </c>
      <c r="E34" s="13"/>
      <c r="F34" s="13">
        <v>61147222.047999993</v>
      </c>
    </row>
    <row r="35" spans="1:6" x14ac:dyDescent="0.2">
      <c r="A35" t="s">
        <v>32</v>
      </c>
      <c r="B35" s="13">
        <v>2539395.2924999995</v>
      </c>
      <c r="C35" s="13"/>
      <c r="D35" s="13">
        <v>4027897.6065000002</v>
      </c>
      <c r="E35" s="13"/>
      <c r="F35" s="13">
        <v>50029545.311999992</v>
      </c>
    </row>
    <row r="36" spans="1:6" x14ac:dyDescent="0.2">
      <c r="A36" t="s">
        <v>5</v>
      </c>
      <c r="B36" s="31">
        <v>2744</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80" t="s">
        <v>51</v>
      </c>
      <c r="B39" s="80"/>
      <c r="C39" s="80"/>
      <c r="D39" s="80"/>
      <c r="E39" s="80"/>
      <c r="F39" s="80"/>
    </row>
    <row r="40" spans="1:6" x14ac:dyDescent="0.2">
      <c r="B40" s="13"/>
      <c r="C40" s="13"/>
      <c r="D40" s="13"/>
      <c r="E40" s="13"/>
      <c r="F40" s="13"/>
    </row>
    <row r="41" spans="1:6" x14ac:dyDescent="0.2">
      <c r="A41" s="25" t="s">
        <v>50</v>
      </c>
      <c r="B41" s="13"/>
      <c r="C41" s="13"/>
      <c r="D41" s="13"/>
      <c r="E41" s="13"/>
      <c r="F41" s="13"/>
    </row>
    <row r="42" spans="1:6" x14ac:dyDescent="0.2">
      <c r="A42" t="s">
        <v>1</v>
      </c>
      <c r="B42" s="13">
        <v>33368355.190000005</v>
      </c>
      <c r="C42" s="13"/>
      <c r="D42" s="13">
        <v>51853530.440000005</v>
      </c>
      <c r="E42" s="13"/>
      <c r="F42" s="13">
        <v>582687000.38999999</v>
      </c>
    </row>
    <row r="43" spans="1:6" x14ac:dyDescent="0.2">
      <c r="A43" t="s">
        <v>2</v>
      </c>
      <c r="B43" s="13">
        <v>30218454.960000001</v>
      </c>
      <c r="C43" s="13"/>
      <c r="D43" s="13">
        <v>47029213.319999993</v>
      </c>
      <c r="E43" s="13"/>
      <c r="F43" s="13">
        <v>528486951.66000003</v>
      </c>
    </row>
    <row r="44" spans="1:6" x14ac:dyDescent="0.2">
      <c r="A44" t="s">
        <v>0</v>
      </c>
      <c r="B44" s="13">
        <v>33517</v>
      </c>
      <c r="C44" s="13"/>
      <c r="D44" s="13">
        <v>42471.5</v>
      </c>
      <c r="E44" s="13"/>
      <c r="F44" s="13">
        <v>589982.91</v>
      </c>
    </row>
    <row r="45" spans="1:6" x14ac:dyDescent="0.2">
      <c r="A45" t="s">
        <v>31</v>
      </c>
      <c r="B45" s="13">
        <v>3116383.23</v>
      </c>
      <c r="C45" s="13"/>
      <c r="D45" s="13">
        <v>4781845.62</v>
      </c>
      <c r="E45" s="13"/>
      <c r="F45" s="13">
        <v>53610065.82</v>
      </c>
    </row>
    <row r="46" spans="1:6" x14ac:dyDescent="0.2">
      <c r="A46" t="s">
        <v>25</v>
      </c>
      <c r="B46" s="13">
        <v>1714010.7764999999</v>
      </c>
      <c r="C46" s="13"/>
      <c r="D46" s="13">
        <v>2630015.0910000005</v>
      </c>
      <c r="E46" s="13"/>
      <c r="F46" s="13">
        <v>29485536.201000001</v>
      </c>
    </row>
    <row r="47" spans="1:6" x14ac:dyDescent="0.2">
      <c r="A47" t="s">
        <v>32</v>
      </c>
      <c r="B47" s="13">
        <v>1402372.4534999998</v>
      </c>
      <c r="C47" s="13"/>
      <c r="D47" s="13">
        <v>2151830.5290000001</v>
      </c>
      <c r="E47" s="13"/>
      <c r="F47" s="13">
        <v>24124529.618999999</v>
      </c>
    </row>
    <row r="48" spans="1:6" x14ac:dyDescent="0.2">
      <c r="A48" t="s">
        <v>5</v>
      </c>
      <c r="B48" s="28">
        <v>2000</v>
      </c>
      <c r="C48" s="13"/>
      <c r="D48" s="28"/>
      <c r="E48" s="13"/>
      <c r="F48" s="13"/>
    </row>
    <row r="49" spans="1:6" x14ac:dyDescent="0.2">
      <c r="B49" s="13"/>
      <c r="C49" s="13"/>
      <c r="D49" s="13"/>
      <c r="E49" s="13"/>
      <c r="F49" s="13"/>
    </row>
    <row r="50" spans="1:6" x14ac:dyDescent="0.2">
      <c r="B50" s="13"/>
      <c r="C50" s="13"/>
      <c r="D50" s="13"/>
      <c r="E50" s="13"/>
      <c r="F50" s="13"/>
    </row>
    <row r="51" spans="1:6" x14ac:dyDescent="0.2">
      <c r="A51" s="25" t="s">
        <v>74</v>
      </c>
      <c r="B51" s="13"/>
      <c r="C51" s="13"/>
      <c r="D51" s="13"/>
      <c r="E51" s="13"/>
      <c r="F51" s="13"/>
    </row>
    <row r="52" spans="1:6" x14ac:dyDescent="0.2">
      <c r="A52" t="s">
        <v>1</v>
      </c>
      <c r="B52" s="13">
        <v>2930008.5</v>
      </c>
      <c r="C52" s="13"/>
      <c r="D52" s="13">
        <v>2930008.5</v>
      </c>
      <c r="E52" s="13"/>
      <c r="F52" s="13">
        <v>2930008.5</v>
      </c>
    </row>
    <row r="53" spans="1:6" x14ac:dyDescent="0.2">
      <c r="A53" t="s">
        <v>2</v>
      </c>
      <c r="B53" s="13">
        <v>2659792.37</v>
      </c>
      <c r="C53" s="13"/>
      <c r="D53" s="13">
        <v>2659792.37</v>
      </c>
      <c r="E53" s="13"/>
      <c r="F53" s="13">
        <v>2659792.37</v>
      </c>
    </row>
    <row r="54" spans="1:6" x14ac:dyDescent="0.2">
      <c r="A54" t="s">
        <v>0</v>
      </c>
      <c r="B54" s="13">
        <v>0</v>
      </c>
      <c r="C54" s="13"/>
      <c r="D54" s="13">
        <v>0</v>
      </c>
      <c r="E54" s="13"/>
      <c r="F54" s="13">
        <v>0</v>
      </c>
    </row>
    <row r="55" spans="1:6" x14ac:dyDescent="0.2">
      <c r="A55" t="s">
        <v>31</v>
      </c>
      <c r="B55" s="13">
        <v>270216.13</v>
      </c>
      <c r="C55" s="13"/>
      <c r="D55" s="13">
        <v>270216.13</v>
      </c>
      <c r="E55" s="13"/>
      <c r="F55" s="13">
        <v>270216.13</v>
      </c>
    </row>
    <row r="56" spans="1:6" x14ac:dyDescent="0.2">
      <c r="A56" t="s">
        <v>25</v>
      </c>
      <c r="B56" s="13">
        <v>148618.87150000015</v>
      </c>
      <c r="C56" s="13"/>
      <c r="D56" s="13">
        <v>148618.87150000001</v>
      </c>
      <c r="E56" s="13"/>
      <c r="F56" s="13">
        <v>148618.87150000001</v>
      </c>
    </row>
    <row r="57" spans="1:6" x14ac:dyDescent="0.2">
      <c r="A57" t="s">
        <v>32</v>
      </c>
      <c r="B57" s="13">
        <v>121597.25850000011</v>
      </c>
      <c r="C57" s="13"/>
      <c r="D57" s="13">
        <v>121597.25850000001</v>
      </c>
      <c r="E57" s="13"/>
      <c r="F57" s="13">
        <v>121597.25850000001</v>
      </c>
    </row>
    <row r="58" spans="1:6" x14ac:dyDescent="0.2">
      <c r="A58" t="s">
        <v>5</v>
      </c>
      <c r="B58" s="28">
        <v>1738</v>
      </c>
      <c r="C58" s="13"/>
      <c r="D58" s="13"/>
      <c r="E58" s="13"/>
      <c r="F58" s="13"/>
    </row>
    <row r="59" spans="1:6" x14ac:dyDescent="0.2">
      <c r="B59" s="13"/>
      <c r="C59" s="13"/>
      <c r="D59" s="13"/>
      <c r="E59" s="13"/>
      <c r="F59" s="13"/>
    </row>
    <row r="60" spans="1:6" x14ac:dyDescent="0.2">
      <c r="B60" s="13"/>
      <c r="C60" s="13"/>
      <c r="D60" s="13"/>
      <c r="E60" s="13"/>
      <c r="F60" s="13"/>
    </row>
    <row r="61" spans="1:6" x14ac:dyDescent="0.2">
      <c r="A61" s="8" t="s">
        <v>6</v>
      </c>
      <c r="B61" s="13"/>
      <c r="C61" s="13"/>
      <c r="D61" s="13"/>
      <c r="E61" s="13"/>
      <c r="F61" s="13"/>
    </row>
    <row r="62" spans="1:6" x14ac:dyDescent="0.2">
      <c r="A62" t="s">
        <v>1</v>
      </c>
      <c r="B62" s="13">
        <v>204777155.67000002</v>
      </c>
      <c r="C62" s="13"/>
      <c r="D62" s="13">
        <v>320907151.48000002</v>
      </c>
      <c r="E62" s="13"/>
      <c r="F62" s="13">
        <v>3966391597.25</v>
      </c>
    </row>
    <row r="63" spans="1:6" x14ac:dyDescent="0.2">
      <c r="A63" t="s">
        <v>2</v>
      </c>
      <c r="B63" s="13">
        <v>186211930.94</v>
      </c>
      <c r="C63" s="13"/>
      <c r="D63" s="13">
        <v>291708900.5</v>
      </c>
      <c r="E63" s="13"/>
      <c r="F63" s="13">
        <v>3597880638.9899998</v>
      </c>
    </row>
    <row r="64" spans="1:6" x14ac:dyDescent="0.2">
      <c r="A64" t="s">
        <v>0</v>
      </c>
      <c r="B64" s="13">
        <v>816181.42</v>
      </c>
      <c r="C64" s="13"/>
      <c r="D64" s="13">
        <v>1567720.62</v>
      </c>
      <c r="E64" s="13"/>
      <c r="F64" s="13">
        <v>9036867.5500000007</v>
      </c>
    </row>
    <row r="65" spans="1:6" x14ac:dyDescent="0.2">
      <c r="A65" t="s">
        <v>30</v>
      </c>
      <c r="B65" s="13">
        <v>0</v>
      </c>
      <c r="C65" s="13"/>
      <c r="D65" s="13">
        <v>0</v>
      </c>
      <c r="E65" s="13"/>
      <c r="F65" s="13">
        <v>209731.6</v>
      </c>
    </row>
    <row r="66" spans="1:6" x14ac:dyDescent="0.2">
      <c r="A66" t="s">
        <v>31</v>
      </c>
      <c r="B66" s="13">
        <v>17749043.309999999</v>
      </c>
      <c r="C66" s="13"/>
      <c r="D66" s="13">
        <v>27630530.359999996</v>
      </c>
      <c r="E66" s="13"/>
      <c r="F66" s="13">
        <v>359683822.31000006</v>
      </c>
    </row>
    <row r="67" spans="1:6" x14ac:dyDescent="0.2">
      <c r="A67" t="s">
        <v>25</v>
      </c>
      <c r="B67" s="13">
        <v>9761973.8204999994</v>
      </c>
      <c r="C67" s="13"/>
      <c r="D67" s="13">
        <v>15196791.697999999</v>
      </c>
      <c r="E67" s="13"/>
      <c r="F67" s="13">
        <v>197826102.27050006</v>
      </c>
    </row>
    <row r="68" spans="1:6" x14ac:dyDescent="0.2">
      <c r="A68" t="s">
        <v>32</v>
      </c>
      <c r="B68" s="13">
        <v>7987069.4894999992</v>
      </c>
      <c r="C68" s="13"/>
      <c r="D68" s="13">
        <v>12433738.661999999</v>
      </c>
      <c r="E68" s="13"/>
      <c r="F68" s="13">
        <v>161857720.03950003</v>
      </c>
    </row>
    <row r="69" spans="1:6" x14ac:dyDescent="0.2">
      <c r="A69" t="s">
        <v>5</v>
      </c>
      <c r="B69" s="18">
        <v>9734</v>
      </c>
    </row>
    <row r="72" spans="1:6" ht="76.5" customHeight="1" x14ac:dyDescent="0.2">
      <c r="A72" s="80" t="s">
        <v>51</v>
      </c>
      <c r="B72" s="80"/>
      <c r="C72" s="80"/>
      <c r="D72" s="80"/>
      <c r="E72" s="80"/>
      <c r="F72" s="80"/>
    </row>
    <row r="73" spans="1:6" x14ac:dyDescent="0.2">
      <c r="A73" s="29"/>
    </row>
    <row r="74" spans="1:6" x14ac:dyDescent="0.2">
      <c r="A74" s="29"/>
    </row>
    <row r="75" spans="1:6" x14ac:dyDescent="0.2">
      <c r="A75" s="29"/>
    </row>
    <row r="76" spans="1:6" x14ac:dyDescent="0.2">
      <c r="A76" s="29"/>
    </row>
  </sheetData>
  <mergeCells count="4">
    <mergeCell ref="A1:F1"/>
    <mergeCell ref="A2:F2"/>
    <mergeCell ref="A39:F39"/>
    <mergeCell ref="A72:F72"/>
  </mergeCells>
  <phoneticPr fontId="4" type="noConversion"/>
  <pageMargins left="0.75" right="0.75" top="1" bottom="1" header="0.5" footer="0.5"/>
  <pageSetup scale="90" orientation="portrait" r:id="rId1"/>
  <headerFooter alignWithMargins="0"/>
  <rowBreaks count="1" manualBreakCount="1">
    <brk id="40" max="5" man="1"/>
  </rowBreaks>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workbookViewId="0">
      <selection activeCell="A8" sqref="A8"/>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5.5703125" customWidth="1"/>
    <col min="7" max="7" width="3.7109375" customWidth="1"/>
    <col min="8" max="8" width="17.28515625" bestFit="1" customWidth="1"/>
  </cols>
  <sheetData>
    <row r="1" spans="1:8" ht="63" customHeight="1" x14ac:dyDescent="0.2">
      <c r="A1" s="82"/>
      <c r="B1" s="82"/>
      <c r="C1" s="82"/>
      <c r="D1" s="82"/>
      <c r="E1" s="82"/>
      <c r="F1" s="82"/>
      <c r="G1" s="82"/>
      <c r="H1" s="82"/>
    </row>
    <row r="2" spans="1:8" ht="18" x14ac:dyDescent="0.25">
      <c r="A2" s="76" t="s">
        <v>22</v>
      </c>
      <c r="B2" s="77"/>
      <c r="C2" s="77"/>
      <c r="D2" s="77"/>
      <c r="E2" s="77"/>
      <c r="F2" s="77"/>
      <c r="G2" s="77"/>
      <c r="H2" s="77"/>
    </row>
    <row r="3" spans="1:8" ht="18" x14ac:dyDescent="0.25">
      <c r="A3" s="14"/>
      <c r="B3" s="15"/>
      <c r="C3" s="15"/>
      <c r="D3" s="17"/>
      <c r="E3" s="17"/>
      <c r="F3" s="17"/>
      <c r="G3" s="17"/>
      <c r="H3" s="17"/>
    </row>
    <row r="4" spans="1:8" x14ac:dyDescent="0.2">
      <c r="B4" s="16" t="s">
        <v>55</v>
      </c>
      <c r="C4" s="10"/>
      <c r="D4" s="16" t="s">
        <v>67</v>
      </c>
      <c r="E4" s="10"/>
      <c r="F4" s="16" t="s">
        <v>72</v>
      </c>
      <c r="G4" s="10"/>
      <c r="H4" s="16" t="s">
        <v>28</v>
      </c>
    </row>
    <row r="5" spans="1:8" x14ac:dyDescent="0.2">
      <c r="A5" s="9"/>
      <c r="B5" s="11" t="s">
        <v>71</v>
      </c>
      <c r="C5" s="9"/>
      <c r="D5" s="11" t="s">
        <v>11</v>
      </c>
      <c r="F5" s="11" t="s">
        <v>61</v>
      </c>
      <c r="H5" s="11" t="s">
        <v>8</v>
      </c>
    </row>
    <row r="7" spans="1:8" x14ac:dyDescent="0.2">
      <c r="A7" s="8" t="s">
        <v>3</v>
      </c>
      <c r="B7" s="8"/>
      <c r="C7" s="8"/>
    </row>
    <row r="8" spans="1:8" x14ac:dyDescent="0.2">
      <c r="A8" t="s">
        <v>1</v>
      </c>
      <c r="B8" s="13">
        <v>36867284.939999998</v>
      </c>
      <c r="C8" s="13"/>
      <c r="D8" s="13">
        <v>157091053.13000003</v>
      </c>
      <c r="E8" s="13"/>
      <c r="F8" s="13">
        <v>19352696.240000002</v>
      </c>
      <c r="G8" s="13"/>
      <c r="H8" s="13">
        <v>751752130.06000006</v>
      </c>
    </row>
    <row r="9" spans="1:8" x14ac:dyDescent="0.2">
      <c r="A9" t="s">
        <v>2</v>
      </c>
      <c r="B9" s="13">
        <v>33352013.539999999</v>
      </c>
      <c r="C9" s="13"/>
      <c r="D9" s="13">
        <v>142176891.88999999</v>
      </c>
      <c r="E9" s="13"/>
      <c r="F9" s="13">
        <v>17542786.43</v>
      </c>
      <c r="G9" s="13"/>
      <c r="H9" s="13">
        <v>679701444.14999998</v>
      </c>
    </row>
    <row r="10" spans="1:8" x14ac:dyDescent="0.2">
      <c r="A10" t="s">
        <v>0</v>
      </c>
      <c r="B10" s="13">
        <v>0</v>
      </c>
      <c r="C10" s="13"/>
      <c r="D10" s="13">
        <v>0</v>
      </c>
      <c r="E10" s="13"/>
      <c r="F10" s="13">
        <v>0</v>
      </c>
      <c r="G10" s="13"/>
      <c r="H10" s="13">
        <v>6410</v>
      </c>
    </row>
    <row r="11" spans="1:8" x14ac:dyDescent="0.2">
      <c r="A11" t="s">
        <v>30</v>
      </c>
      <c r="B11" s="13">
        <v>0</v>
      </c>
      <c r="C11" s="13"/>
      <c r="D11" s="13">
        <v>0</v>
      </c>
      <c r="E11" s="13"/>
      <c r="F11" s="13">
        <v>0</v>
      </c>
      <c r="G11" s="13"/>
      <c r="H11" s="13">
        <v>199152.03</v>
      </c>
    </row>
    <row r="12" spans="1:8" x14ac:dyDescent="0.2">
      <c r="A12" t="s">
        <v>31</v>
      </c>
      <c r="B12" s="13">
        <f>B8-B9</f>
        <v>3515271.3999999985</v>
      </c>
      <c r="C12" s="13"/>
      <c r="D12" s="13">
        <v>14914161.240000002</v>
      </c>
      <c r="E12" s="13"/>
      <c r="F12" s="13">
        <v>1809909.81</v>
      </c>
      <c r="G12" s="13"/>
      <c r="H12" s="13">
        <v>72243427.939999998</v>
      </c>
    </row>
    <row r="13" spans="1:8" x14ac:dyDescent="0.2">
      <c r="A13" t="s">
        <v>25</v>
      </c>
      <c r="B13" s="13">
        <f>B12*0.55</f>
        <v>1933399.2699999993</v>
      </c>
      <c r="C13" s="13"/>
      <c r="D13" s="13">
        <f>D12*0.55</f>
        <v>8202788.6820000019</v>
      </c>
      <c r="E13" s="13"/>
      <c r="F13" s="13">
        <f>F12*0.55</f>
        <v>995450.3955000001</v>
      </c>
      <c r="G13" s="13"/>
      <c r="H13" s="13">
        <f>H12*0.55</f>
        <v>39733885.366999999</v>
      </c>
    </row>
    <row r="14" spans="1:8" x14ac:dyDescent="0.2">
      <c r="A14" t="s">
        <v>32</v>
      </c>
      <c r="B14" s="13">
        <f>B12*0.45</f>
        <v>1581872.1299999994</v>
      </c>
      <c r="C14" s="13"/>
      <c r="D14" s="13">
        <f>D12*0.45</f>
        <v>6711372.5580000011</v>
      </c>
      <c r="E14" s="13"/>
      <c r="F14" s="13">
        <f>F12*0.45</f>
        <v>814459.41450000007</v>
      </c>
      <c r="G14" s="13"/>
      <c r="H14" s="13">
        <f>H12*0.45</f>
        <v>32509542.572999999</v>
      </c>
    </row>
    <row r="15" spans="1:8" x14ac:dyDescent="0.2">
      <c r="A15" t="s">
        <v>5</v>
      </c>
      <c r="B15" s="28">
        <v>1109</v>
      </c>
      <c r="C15" s="13"/>
      <c r="D15" s="13"/>
      <c r="E15" s="13"/>
      <c r="F15" s="13"/>
      <c r="G15" s="13"/>
      <c r="H15" s="13"/>
    </row>
    <row r="16" spans="1:8" x14ac:dyDescent="0.2">
      <c r="B16" s="13"/>
      <c r="C16" s="13"/>
      <c r="D16" s="13"/>
      <c r="E16" s="13"/>
      <c r="F16" s="13"/>
      <c r="G16" s="13"/>
      <c r="H16" s="13"/>
    </row>
    <row r="17" spans="1:8" x14ac:dyDescent="0.2">
      <c r="B17" s="13"/>
      <c r="C17" s="13"/>
      <c r="D17" s="13"/>
      <c r="E17" s="13"/>
      <c r="F17" s="13"/>
      <c r="G17" s="13"/>
      <c r="H17" s="13"/>
    </row>
    <row r="18" spans="1:8" x14ac:dyDescent="0.2">
      <c r="A18" s="8" t="s">
        <v>4</v>
      </c>
      <c r="B18" s="13"/>
      <c r="C18" s="13"/>
      <c r="D18" s="13"/>
      <c r="E18" s="13"/>
      <c r="F18" s="13"/>
      <c r="G18" s="13"/>
      <c r="H18" s="13"/>
    </row>
    <row r="19" spans="1:8" x14ac:dyDescent="0.2">
      <c r="A19" t="s">
        <v>1</v>
      </c>
      <c r="B19" s="13">
        <v>70461112.480000004</v>
      </c>
      <c r="C19" s="13"/>
      <c r="D19" s="13">
        <v>269119740.82999998</v>
      </c>
      <c r="E19" s="13"/>
      <c r="F19" s="13">
        <v>40295537.030000001</v>
      </c>
      <c r="G19" s="13"/>
      <c r="H19" s="13">
        <v>1299998324.6299999</v>
      </c>
    </row>
    <row r="20" spans="1:8" x14ac:dyDescent="0.2">
      <c r="A20" t="s">
        <v>2</v>
      </c>
      <c r="B20" s="13">
        <v>64322749.719999999</v>
      </c>
      <c r="C20" s="13"/>
      <c r="D20" s="13">
        <v>244909975.45000002</v>
      </c>
      <c r="E20" s="13"/>
      <c r="F20" s="13">
        <v>36722994.640000001</v>
      </c>
      <c r="G20" s="13"/>
      <c r="H20" s="13">
        <v>1183289123.5200002</v>
      </c>
    </row>
    <row r="21" spans="1:8" x14ac:dyDescent="0.2">
      <c r="A21" t="s">
        <v>0</v>
      </c>
      <c r="B21" s="13">
        <v>554318.6</v>
      </c>
      <c r="C21" s="13"/>
      <c r="D21" s="13">
        <v>1452528.14</v>
      </c>
      <c r="E21" s="13"/>
      <c r="F21" s="13">
        <v>474210.46</v>
      </c>
      <c r="G21" s="13"/>
      <c r="H21" s="13">
        <v>3045199.35</v>
      </c>
    </row>
    <row r="22" spans="1:8" x14ac:dyDescent="0.2">
      <c r="A22" t="s">
        <v>31</v>
      </c>
      <c r="B22" s="13">
        <f>B19-B20-B21</f>
        <v>5584044.1600000057</v>
      </c>
      <c r="C22" s="13"/>
      <c r="D22" s="13">
        <v>22757237.24000001</v>
      </c>
      <c r="E22" s="13"/>
      <c r="F22" s="13">
        <v>3098331.93</v>
      </c>
      <c r="G22" s="13"/>
      <c r="H22" s="13">
        <v>113664001.76000001</v>
      </c>
    </row>
    <row r="23" spans="1:8" x14ac:dyDescent="0.2">
      <c r="A23" t="s">
        <v>25</v>
      </c>
      <c r="B23" s="13">
        <f>B22*0.55</f>
        <v>3071224.2880000034</v>
      </c>
      <c r="C23" s="13"/>
      <c r="D23" s="13">
        <f>D22*0.55</f>
        <v>12516480.482000006</v>
      </c>
      <c r="E23" s="13"/>
      <c r="F23" s="13">
        <f>F22*0.55</f>
        <v>1704082.5615000003</v>
      </c>
      <c r="G23" s="13"/>
      <c r="H23" s="13">
        <f>H22*0.55</f>
        <v>62515200.96800001</v>
      </c>
    </row>
    <row r="24" spans="1:8" x14ac:dyDescent="0.2">
      <c r="A24" t="s">
        <v>32</v>
      </c>
      <c r="B24" s="13">
        <f>B22*0.45</f>
        <v>2512819.8720000028</v>
      </c>
      <c r="C24" s="13"/>
      <c r="D24" s="13">
        <f>D22*0.45</f>
        <v>10240756.758000005</v>
      </c>
      <c r="E24" s="13"/>
      <c r="F24" s="13">
        <f>F22*0.45</f>
        <v>1394249.3685000001</v>
      </c>
      <c r="G24" s="13"/>
      <c r="H24" s="13">
        <f>H22*0.45</f>
        <v>51148800.792000003</v>
      </c>
    </row>
    <row r="25" spans="1:8" x14ac:dyDescent="0.2">
      <c r="A25" t="s">
        <v>5</v>
      </c>
      <c r="B25" s="28">
        <v>2143</v>
      </c>
      <c r="C25" s="13"/>
      <c r="D25" s="13"/>
      <c r="E25" s="13"/>
      <c r="F25" s="13"/>
      <c r="G25" s="13"/>
      <c r="H25" s="13"/>
    </row>
    <row r="26" spans="1:8" x14ac:dyDescent="0.2">
      <c r="B26" s="13"/>
      <c r="C26" s="13"/>
      <c r="D26" s="13"/>
      <c r="E26" s="13"/>
      <c r="F26" s="13"/>
      <c r="G26" s="13"/>
      <c r="H26" s="13"/>
    </row>
    <row r="27" spans="1:8" x14ac:dyDescent="0.2">
      <c r="B27" s="13"/>
      <c r="C27" s="13"/>
      <c r="D27" s="13"/>
      <c r="E27" s="13"/>
      <c r="F27" s="13"/>
      <c r="G27" s="13"/>
      <c r="H27" s="13"/>
    </row>
    <row r="28" spans="1:8" x14ac:dyDescent="0.2">
      <c r="A28" s="25" t="s">
        <v>41</v>
      </c>
      <c r="B28" s="13"/>
      <c r="C28" s="13"/>
      <c r="D28" s="13"/>
      <c r="E28" s="13"/>
      <c r="F28" s="13"/>
      <c r="G28" s="13"/>
      <c r="H28" s="13"/>
    </row>
    <row r="29" spans="1:8" x14ac:dyDescent="0.2">
      <c r="A29" t="s">
        <v>1</v>
      </c>
      <c r="B29" s="13">
        <v>75884476.859999999</v>
      </c>
      <c r="C29" s="13"/>
      <c r="D29" s="13">
        <v>294790544.52000004</v>
      </c>
      <c r="E29" s="13"/>
      <c r="F29" s="13">
        <v>37996587.289999999</v>
      </c>
      <c r="G29" s="13"/>
      <c r="H29" s="13">
        <v>1160545341.6900001</v>
      </c>
    </row>
    <row r="30" spans="1:8" x14ac:dyDescent="0.2">
      <c r="A30" t="s">
        <v>2</v>
      </c>
      <c r="B30" s="13">
        <v>68892176.159999996</v>
      </c>
      <c r="C30" s="13"/>
      <c r="D30" s="13">
        <v>267305496.94</v>
      </c>
      <c r="E30" s="13"/>
      <c r="F30" s="13">
        <v>34420430.129999995</v>
      </c>
      <c r="G30" s="13"/>
      <c r="H30" s="13">
        <v>1050409643.6799999</v>
      </c>
    </row>
    <row r="31" spans="1:8" x14ac:dyDescent="0.2">
      <c r="A31" t="s">
        <v>0</v>
      </c>
      <c r="B31" s="13">
        <v>789510.68</v>
      </c>
      <c r="C31" s="13"/>
      <c r="D31" s="13">
        <v>2477963.88</v>
      </c>
      <c r="E31" s="13"/>
      <c r="F31" s="13">
        <v>268374.24</v>
      </c>
      <c r="G31" s="13"/>
      <c r="H31" s="13">
        <v>4612610.87</v>
      </c>
    </row>
    <row r="32" spans="1:8" x14ac:dyDescent="0.2">
      <c r="A32" t="s">
        <v>30</v>
      </c>
      <c r="B32" s="13">
        <v>0</v>
      </c>
      <c r="C32" s="13"/>
      <c r="D32" s="13">
        <v>10579.57</v>
      </c>
      <c r="E32" s="13"/>
      <c r="F32" s="13">
        <v>0</v>
      </c>
      <c r="G32" s="13"/>
      <c r="H32" s="13">
        <v>10579.57</v>
      </c>
    </row>
    <row r="33" spans="1:8" x14ac:dyDescent="0.2">
      <c r="A33" t="s">
        <v>31</v>
      </c>
      <c r="B33" s="13">
        <f>B29-B30-B31</f>
        <v>6202790.0200000033</v>
      </c>
      <c r="C33" s="13"/>
      <c r="D33" s="13">
        <v>25017663.270000003</v>
      </c>
      <c r="E33" s="13"/>
      <c r="F33" s="13">
        <v>3307782.92</v>
      </c>
      <c r="G33" s="13"/>
      <c r="H33" s="13">
        <v>105533666.70999999</v>
      </c>
    </row>
    <row r="34" spans="1:8" x14ac:dyDescent="0.2">
      <c r="A34" t="s">
        <v>25</v>
      </c>
      <c r="B34" s="13">
        <f>B33*0.55</f>
        <v>3411534.5110000023</v>
      </c>
      <c r="C34" s="13"/>
      <c r="D34" s="13">
        <f>D33*0.55</f>
        <v>13759714.798500003</v>
      </c>
      <c r="E34" s="13"/>
      <c r="F34" s="13">
        <f>F33*0.55</f>
        <v>1819280.6060000001</v>
      </c>
      <c r="G34" s="13"/>
      <c r="H34" s="13">
        <f>H33*0.55</f>
        <v>58043516.690499999</v>
      </c>
    </row>
    <row r="35" spans="1:8" x14ac:dyDescent="0.2">
      <c r="A35" t="s">
        <v>32</v>
      </c>
      <c r="B35" s="13">
        <f>B33*0.45</f>
        <v>2791255.5090000015</v>
      </c>
      <c r="C35" s="13"/>
      <c r="D35" s="13">
        <f>D33*0.45</f>
        <v>11257948.471500002</v>
      </c>
      <c r="E35" s="13"/>
      <c r="F35" s="13">
        <f>F33*0.45</f>
        <v>1488502.314</v>
      </c>
      <c r="G35" s="13"/>
      <c r="H35" s="13">
        <f>H33*0.45</f>
        <v>47490150.019499995</v>
      </c>
    </row>
    <row r="36" spans="1:8" x14ac:dyDescent="0.2">
      <c r="A36" t="s">
        <v>5</v>
      </c>
      <c r="B36" s="26">
        <v>2744</v>
      </c>
      <c r="C36" s="13"/>
      <c r="D36" s="13"/>
      <c r="E36" s="13"/>
      <c r="F36" s="13"/>
      <c r="G36" s="13"/>
      <c r="H36" s="13"/>
    </row>
    <row r="37" spans="1:8" x14ac:dyDescent="0.2">
      <c r="B37" s="13"/>
      <c r="C37" s="13"/>
      <c r="D37" s="13"/>
      <c r="E37" s="13"/>
      <c r="F37" s="13"/>
      <c r="G37" s="13"/>
      <c r="H37" s="13"/>
    </row>
    <row r="38" spans="1:8" x14ac:dyDescent="0.2">
      <c r="B38" s="13"/>
      <c r="C38" s="13"/>
      <c r="D38" s="13"/>
      <c r="E38" s="13"/>
      <c r="F38" s="13"/>
      <c r="G38" s="13"/>
      <c r="H38" s="13"/>
    </row>
    <row r="39" spans="1:8" ht="75.95" customHeight="1" x14ac:dyDescent="0.2">
      <c r="A39" s="80" t="s">
        <v>51</v>
      </c>
      <c r="B39" s="80"/>
      <c r="C39" s="80"/>
      <c r="D39" s="80"/>
      <c r="E39" s="80"/>
      <c r="F39" s="80"/>
      <c r="G39" s="80"/>
      <c r="H39" s="80"/>
    </row>
    <row r="40" spans="1:8" x14ac:dyDescent="0.2">
      <c r="B40" s="13"/>
      <c r="C40" s="13"/>
      <c r="D40" s="13"/>
      <c r="E40" s="13"/>
      <c r="F40" s="13"/>
      <c r="G40" s="13"/>
      <c r="H40" s="13"/>
    </row>
    <row r="41" spans="1:8" x14ac:dyDescent="0.2">
      <c r="A41" s="25" t="s">
        <v>50</v>
      </c>
      <c r="B41" s="13"/>
      <c r="C41" s="13"/>
      <c r="D41" s="13"/>
      <c r="E41" s="13"/>
      <c r="F41" s="13"/>
      <c r="G41" s="13"/>
      <c r="H41" s="13"/>
    </row>
    <row r="42" spans="1:8" x14ac:dyDescent="0.2">
      <c r="A42" t="s">
        <v>1</v>
      </c>
      <c r="B42" s="13">
        <v>34207347.170000002</v>
      </c>
      <c r="C42" s="13"/>
      <c r="D42" s="13">
        <v>158509489.95000002</v>
      </c>
      <c r="E42" s="13"/>
      <c r="F42" s="13">
        <v>18485175.25</v>
      </c>
      <c r="G42" s="13"/>
      <c r="H42" s="13">
        <v>549318645.19999993</v>
      </c>
    </row>
    <row r="43" spans="1:8" x14ac:dyDescent="0.2">
      <c r="A43" t="s">
        <v>2</v>
      </c>
      <c r="B43" s="13">
        <v>30984529.350000001</v>
      </c>
      <c r="C43" s="13"/>
      <c r="D43" s="13">
        <v>143647762.39000002</v>
      </c>
      <c r="E43" s="13"/>
      <c r="F43" s="13">
        <v>16810758.359999999</v>
      </c>
      <c r="G43" s="13"/>
      <c r="H43" s="13">
        <v>498268496.70000005</v>
      </c>
    </row>
    <row r="44" spans="1:8" x14ac:dyDescent="0.2">
      <c r="A44" t="s">
        <v>0</v>
      </c>
      <c r="B44" s="13">
        <v>33833</v>
      </c>
      <c r="C44" s="13"/>
      <c r="D44" s="13">
        <v>387231.5</v>
      </c>
      <c r="E44" s="13"/>
      <c r="F44" s="13">
        <v>8954.5</v>
      </c>
      <c r="G44" s="13"/>
      <c r="H44" s="13">
        <v>556465.91</v>
      </c>
    </row>
    <row r="45" spans="1:8" x14ac:dyDescent="0.2">
      <c r="A45" t="s">
        <v>31</v>
      </c>
      <c r="B45" s="13">
        <f>B42-B43-B44</f>
        <v>3188984.8200000003</v>
      </c>
      <c r="C45" s="13"/>
      <c r="D45" s="13">
        <v>14474496.059999999</v>
      </c>
      <c r="E45" s="13"/>
      <c r="F45" s="13">
        <v>1665462.39</v>
      </c>
      <c r="G45" s="13"/>
      <c r="H45" s="13">
        <v>50493682.590000004</v>
      </c>
    </row>
    <row r="46" spans="1:8" x14ac:dyDescent="0.2">
      <c r="A46" t="s">
        <v>25</v>
      </c>
      <c r="B46" s="13">
        <f>B45*0.55</f>
        <v>1753941.6510000003</v>
      </c>
      <c r="C46" s="13"/>
      <c r="D46" s="13">
        <f>D45*0.55</f>
        <v>7960972.8329999996</v>
      </c>
      <c r="E46" s="13"/>
      <c r="F46" s="13">
        <f>F45*0.55</f>
        <v>916004.31449999998</v>
      </c>
      <c r="G46" s="13"/>
      <c r="H46" s="13">
        <f>H45*0.55</f>
        <v>27771525.424500003</v>
      </c>
    </row>
    <row r="47" spans="1:8" x14ac:dyDescent="0.2">
      <c r="A47" t="s">
        <v>32</v>
      </c>
      <c r="B47" s="13">
        <f>B45*0.45</f>
        <v>1435043.1690000002</v>
      </c>
      <c r="C47" s="13"/>
      <c r="D47" s="13">
        <f>D45*0.45</f>
        <v>6513523.227</v>
      </c>
      <c r="E47" s="13"/>
      <c r="F47" s="13">
        <f>F45*0.45</f>
        <v>749458.07549999992</v>
      </c>
      <c r="G47" s="13"/>
      <c r="H47" s="13">
        <f>H45*0.45</f>
        <v>22722157.165500004</v>
      </c>
    </row>
    <row r="48" spans="1:8" x14ac:dyDescent="0.2">
      <c r="A48" t="s">
        <v>5</v>
      </c>
      <c r="B48" s="28">
        <v>2000</v>
      </c>
      <c r="C48" s="13"/>
      <c r="D48" s="13"/>
      <c r="E48" s="13"/>
      <c r="F48" s="13"/>
      <c r="G48" s="13"/>
      <c r="H48" s="13"/>
    </row>
    <row r="49" spans="1:8" x14ac:dyDescent="0.2">
      <c r="B49" s="13"/>
      <c r="C49" s="13"/>
      <c r="D49" s="13"/>
      <c r="E49" s="13"/>
      <c r="F49" s="13"/>
      <c r="G49" s="13"/>
      <c r="H49" s="13"/>
    </row>
    <row r="50" spans="1:8" x14ac:dyDescent="0.2">
      <c r="B50" s="13"/>
      <c r="C50" s="13"/>
      <c r="D50" s="13"/>
      <c r="E50" s="13"/>
      <c r="F50" s="13"/>
      <c r="G50" s="13"/>
      <c r="H50" s="13"/>
    </row>
    <row r="51" spans="1:8" x14ac:dyDescent="0.2">
      <c r="A51" s="8" t="s">
        <v>6</v>
      </c>
      <c r="B51" s="13"/>
      <c r="C51" s="13"/>
      <c r="D51" s="13"/>
      <c r="E51" s="13"/>
      <c r="F51" s="13"/>
      <c r="G51" s="13"/>
      <c r="H51" s="13"/>
    </row>
    <row r="52" spans="1:8" x14ac:dyDescent="0.2">
      <c r="A52" t="s">
        <v>1</v>
      </c>
      <c r="B52" s="13">
        <f>B42+B29+B19+B8</f>
        <v>217420221.44999999</v>
      </c>
      <c r="C52" s="13"/>
      <c r="D52" s="13">
        <v>879510828.42999995</v>
      </c>
      <c r="E52" s="13"/>
      <c r="F52" s="13">
        <v>116129995.81</v>
      </c>
      <c r="G52" s="13"/>
      <c r="H52" s="13">
        <v>3761614441.5799999</v>
      </c>
    </row>
    <row r="53" spans="1:8" x14ac:dyDescent="0.2">
      <c r="A53" t="s">
        <v>2</v>
      </c>
      <c r="B53" s="13">
        <f>B43+B30+B20+B9</f>
        <v>197551468.76999998</v>
      </c>
      <c r="C53" s="13"/>
      <c r="D53" s="13">
        <v>798040126.66999996</v>
      </c>
      <c r="E53" s="13"/>
      <c r="F53" s="13">
        <v>105496969.56</v>
      </c>
      <c r="G53" s="13"/>
      <c r="H53" s="13">
        <v>3411668708.0499997</v>
      </c>
    </row>
    <row r="54" spans="1:8" x14ac:dyDescent="0.2">
      <c r="A54" t="s">
        <v>0</v>
      </c>
      <c r="B54" s="13">
        <f>B44+B31+B21+B10</f>
        <v>1377662.28</v>
      </c>
      <c r="C54" s="13"/>
      <c r="D54" s="13">
        <v>4317723.5199999996</v>
      </c>
      <c r="E54" s="13"/>
      <c r="F54" s="13">
        <v>751539.19999999995</v>
      </c>
      <c r="G54" s="13"/>
      <c r="H54" s="13">
        <v>8220686.1299999999</v>
      </c>
    </row>
    <row r="55" spans="1:8" x14ac:dyDescent="0.2">
      <c r="A55" t="s">
        <v>30</v>
      </c>
      <c r="B55" s="13">
        <v>0</v>
      </c>
      <c r="C55" s="13"/>
      <c r="D55" s="13">
        <v>10579.57</v>
      </c>
      <c r="E55" s="13"/>
      <c r="F55" s="13">
        <v>0</v>
      </c>
      <c r="G55" s="13"/>
      <c r="H55" s="13">
        <v>209731.6</v>
      </c>
    </row>
    <row r="56" spans="1:8" x14ac:dyDescent="0.2">
      <c r="A56" t="s">
        <v>31</v>
      </c>
      <c r="B56" s="13">
        <f>B52-B53-B54</f>
        <v>18491090.400000006</v>
      </c>
      <c r="C56" s="13"/>
      <c r="D56" s="13">
        <v>77163557.810000032</v>
      </c>
      <c r="E56" s="13"/>
      <c r="F56" s="13">
        <v>9881487.0499999989</v>
      </c>
      <c r="G56" s="13"/>
      <c r="H56" s="13">
        <v>341934779.00000006</v>
      </c>
    </row>
    <row r="57" spans="1:8" x14ac:dyDescent="0.2">
      <c r="A57" t="s">
        <v>25</v>
      </c>
      <c r="B57" s="13">
        <f>B56*0.55</f>
        <v>10170099.720000004</v>
      </c>
      <c r="C57" s="13"/>
      <c r="D57" s="13">
        <f>D56*0.55</f>
        <v>42439956.795500018</v>
      </c>
      <c r="E57" s="13"/>
      <c r="F57" s="13">
        <f>F56*0.55</f>
        <v>5434817.8774999995</v>
      </c>
      <c r="G57" s="13"/>
      <c r="H57" s="13">
        <f>H56*0.55</f>
        <v>188064128.45000005</v>
      </c>
    </row>
    <row r="58" spans="1:8" x14ac:dyDescent="0.2">
      <c r="A58" t="s">
        <v>32</v>
      </c>
      <c r="B58" s="13">
        <f>B56*0.45</f>
        <v>8320990.6800000025</v>
      </c>
      <c r="C58" s="13"/>
      <c r="D58" s="13">
        <f>D56*0.45</f>
        <v>34723601.014500014</v>
      </c>
      <c r="E58" s="13"/>
      <c r="F58" s="13">
        <f>F56*0.45</f>
        <v>4446669.1724999994</v>
      </c>
      <c r="G58" s="13"/>
      <c r="H58" s="13">
        <f>H56*0.45</f>
        <v>153870650.55000004</v>
      </c>
    </row>
    <row r="59" spans="1:8" x14ac:dyDescent="0.2">
      <c r="A59" t="s">
        <v>5</v>
      </c>
      <c r="B59" s="26">
        <v>7996</v>
      </c>
    </row>
    <row r="60" spans="1:8" x14ac:dyDescent="0.2">
      <c r="B60" s="28"/>
    </row>
    <row r="62" spans="1:8" ht="76.5" customHeight="1" x14ac:dyDescent="0.2">
      <c r="A62" s="80" t="s">
        <v>51</v>
      </c>
      <c r="B62" s="80"/>
      <c r="C62" s="80"/>
      <c r="D62" s="80"/>
      <c r="E62" s="80"/>
      <c r="F62" s="80"/>
      <c r="G62" s="80"/>
      <c r="H62" s="80"/>
    </row>
    <row r="63" spans="1:8" x14ac:dyDescent="0.2">
      <c r="A63" s="29"/>
    </row>
    <row r="64" spans="1:8" x14ac:dyDescent="0.2">
      <c r="A64" s="29"/>
    </row>
    <row r="65" spans="1:1" x14ac:dyDescent="0.2">
      <c r="A65" s="29"/>
    </row>
    <row r="66" spans="1:1" x14ac:dyDescent="0.2">
      <c r="A66" s="29"/>
    </row>
  </sheetData>
  <mergeCells count="4">
    <mergeCell ref="A1:H1"/>
    <mergeCell ref="A2:H2"/>
    <mergeCell ref="A39:H39"/>
    <mergeCell ref="A62:H62"/>
  </mergeCells>
  <phoneticPr fontId="4" type="noConversion"/>
  <pageMargins left="0.75" right="0.75" top="1" bottom="1" header="0.5" footer="0.5"/>
  <headerFooter alignWithMargins="0"/>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workbookViewId="0">
      <selection sqref="A1:F1"/>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25.5703125" bestFit="1" customWidth="1"/>
  </cols>
  <sheetData>
    <row r="1" spans="1:6" ht="63" customHeight="1" x14ac:dyDescent="0.2">
      <c r="A1" s="82"/>
      <c r="B1" s="82"/>
      <c r="C1" s="82"/>
      <c r="D1" s="82"/>
      <c r="E1" s="82"/>
      <c r="F1" s="82"/>
    </row>
    <row r="2" spans="1:6" ht="18" x14ac:dyDescent="0.25">
      <c r="A2" s="76" t="s">
        <v>22</v>
      </c>
      <c r="B2" s="77"/>
      <c r="C2" s="77"/>
      <c r="D2" s="77"/>
      <c r="E2" s="77"/>
      <c r="F2" s="77"/>
    </row>
    <row r="3" spans="1:6" ht="18" x14ac:dyDescent="0.25">
      <c r="A3" s="14"/>
      <c r="B3" s="15"/>
      <c r="C3" s="15"/>
      <c r="D3" s="17"/>
      <c r="E3" s="17"/>
      <c r="F3" s="17"/>
    </row>
    <row r="4" spans="1:6" x14ac:dyDescent="0.2">
      <c r="B4" s="16" t="s">
        <v>55</v>
      </c>
      <c r="C4" s="10"/>
      <c r="D4" s="16" t="s">
        <v>67</v>
      </c>
      <c r="E4" s="10"/>
      <c r="F4" s="16" t="s">
        <v>28</v>
      </c>
    </row>
    <row r="5" spans="1:6" x14ac:dyDescent="0.2">
      <c r="A5" s="9"/>
      <c r="B5" s="11" t="s">
        <v>70</v>
      </c>
      <c r="C5" s="9"/>
      <c r="D5" s="11" t="s">
        <v>11</v>
      </c>
      <c r="F5" s="11" t="s">
        <v>8</v>
      </c>
    </row>
    <row r="6" spans="1:6" x14ac:dyDescent="0.2">
      <c r="D6" t="s">
        <v>63</v>
      </c>
    </row>
    <row r="7" spans="1:6" x14ac:dyDescent="0.2">
      <c r="A7" s="8" t="s">
        <v>3</v>
      </c>
      <c r="B7" s="8"/>
      <c r="C7" s="8"/>
    </row>
    <row r="8" spans="1:6" x14ac:dyDescent="0.2">
      <c r="A8" t="s">
        <v>1</v>
      </c>
      <c r="B8" s="13">
        <v>33960989.640000001</v>
      </c>
      <c r="C8" s="13"/>
      <c r="D8" s="13">
        <v>139576464.43000001</v>
      </c>
      <c r="E8" s="13"/>
      <c r="F8" s="13">
        <v>714884845.12000012</v>
      </c>
    </row>
    <row r="9" spans="1:6" x14ac:dyDescent="0.2">
      <c r="A9" t="s">
        <v>2</v>
      </c>
      <c r="B9" s="13">
        <v>30809077.290000003</v>
      </c>
      <c r="C9" s="13"/>
      <c r="D9" s="13">
        <v>126367664.78</v>
      </c>
      <c r="E9" s="13"/>
      <c r="F9" s="13">
        <v>646349430.61000001</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3151912.35</v>
      </c>
      <c r="C12" s="13"/>
      <c r="D12" s="13">
        <v>13208799.650000002</v>
      </c>
      <c r="E12" s="13"/>
      <c r="F12" s="13">
        <v>68728156.540000007</v>
      </c>
    </row>
    <row r="13" spans="1:6" x14ac:dyDescent="0.2">
      <c r="A13" t="s">
        <v>25</v>
      </c>
      <c r="B13" s="13">
        <v>1733551.7924999988</v>
      </c>
      <c r="C13" s="13"/>
      <c r="D13" s="13">
        <v>7264839.807500002</v>
      </c>
      <c r="E13" s="13"/>
      <c r="F13" s="13">
        <v>37800486.09700001</v>
      </c>
    </row>
    <row r="14" spans="1:6" x14ac:dyDescent="0.2">
      <c r="A14" t="s">
        <v>32</v>
      </c>
      <c r="B14" s="13">
        <v>1418360.5574999989</v>
      </c>
      <c r="C14" s="13"/>
      <c r="D14" s="13">
        <v>5943959.8425000012</v>
      </c>
      <c r="E14" s="13"/>
      <c r="F14" s="13">
        <v>30927670.443000004</v>
      </c>
    </row>
    <row r="15" spans="1:6" x14ac:dyDescent="0.2">
      <c r="A15" t="s">
        <v>5</v>
      </c>
      <c r="B15" s="28">
        <v>1109</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59392269.710000001</v>
      </c>
      <c r="C19" s="13"/>
      <c r="D19" s="13">
        <v>238954165.37999997</v>
      </c>
      <c r="E19" s="13"/>
      <c r="F19" s="13">
        <v>1229537212.1499999</v>
      </c>
    </row>
    <row r="20" spans="1:6" x14ac:dyDescent="0.2">
      <c r="A20" t="s">
        <v>2</v>
      </c>
      <c r="B20" s="13">
        <v>54147599.589999996</v>
      </c>
      <c r="C20" s="13"/>
      <c r="D20" s="13">
        <v>217310220.37</v>
      </c>
      <c r="E20" s="13"/>
      <c r="F20" s="13">
        <v>1118966373.8000002</v>
      </c>
    </row>
    <row r="21" spans="1:6" x14ac:dyDescent="0.2">
      <c r="A21" t="s">
        <v>0</v>
      </c>
      <c r="B21" s="13">
        <v>234669.5</v>
      </c>
      <c r="C21" s="13"/>
      <c r="D21" s="13">
        <v>1372420</v>
      </c>
      <c r="E21" s="13"/>
      <c r="F21" s="13">
        <v>2490880.75</v>
      </c>
    </row>
    <row r="22" spans="1:6" x14ac:dyDescent="0.2">
      <c r="A22" t="s">
        <v>31</v>
      </c>
      <c r="B22" s="13">
        <v>5010000.62</v>
      </c>
      <c r="C22" s="13"/>
      <c r="D22" s="13">
        <v>20271525.010000005</v>
      </c>
      <c r="E22" s="13"/>
      <c r="F22" s="13">
        <v>108079957.60000001</v>
      </c>
    </row>
    <row r="23" spans="1:6" x14ac:dyDescent="0.2">
      <c r="A23" t="s">
        <v>25</v>
      </c>
      <c r="B23" s="13">
        <v>2755500.3410000028</v>
      </c>
      <c r="C23" s="13"/>
      <c r="D23" s="13">
        <v>11149338.755500004</v>
      </c>
      <c r="E23" s="13"/>
      <c r="F23" s="13">
        <v>59443976.680000007</v>
      </c>
    </row>
    <row r="24" spans="1:6" x14ac:dyDescent="0.2">
      <c r="A24" t="s">
        <v>32</v>
      </c>
      <c r="B24" s="13">
        <v>2254500.2790000024</v>
      </c>
      <c r="C24" s="13"/>
      <c r="D24" s="13">
        <v>9122186.2545000035</v>
      </c>
      <c r="E24" s="13"/>
      <c r="F24" s="13">
        <v>48635980.920000002</v>
      </c>
    </row>
    <row r="25" spans="1:6" x14ac:dyDescent="0.2">
      <c r="A25" t="s">
        <v>5</v>
      </c>
      <c r="B25" s="28">
        <v>2143</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67552283.939999998</v>
      </c>
      <c r="C29" s="13"/>
      <c r="D29" s="13">
        <v>256902654.94999999</v>
      </c>
      <c r="E29" s="13"/>
      <c r="F29" s="13">
        <v>1084660864.8299999</v>
      </c>
    </row>
    <row r="30" spans="1:6" x14ac:dyDescent="0.2">
      <c r="A30" t="s">
        <v>2</v>
      </c>
      <c r="B30" s="13">
        <v>61273375.530000001</v>
      </c>
      <c r="C30" s="13"/>
      <c r="D30" s="13">
        <v>232833750.91</v>
      </c>
      <c r="E30" s="13"/>
      <c r="F30" s="13">
        <v>981517467.51999998</v>
      </c>
    </row>
    <row r="31" spans="1:6" x14ac:dyDescent="0.2">
      <c r="A31" t="s">
        <v>0</v>
      </c>
      <c r="B31" s="13">
        <v>657174.44999999995</v>
      </c>
      <c r="C31" s="13"/>
      <c r="D31" s="13">
        <v>1956827.44</v>
      </c>
      <c r="E31" s="13"/>
      <c r="F31" s="13">
        <v>3823100.19</v>
      </c>
    </row>
    <row r="32" spans="1:6" x14ac:dyDescent="0.2">
      <c r="A32" t="s">
        <v>30</v>
      </c>
      <c r="B32" s="33">
        <v>0</v>
      </c>
      <c r="C32" s="13"/>
      <c r="D32" s="13">
        <v>10579.57</v>
      </c>
      <c r="E32" s="13"/>
      <c r="F32" s="13">
        <v>10579.57</v>
      </c>
    </row>
    <row r="33" spans="1:6" x14ac:dyDescent="0.2">
      <c r="A33" t="s">
        <v>31</v>
      </c>
      <c r="B33" s="13">
        <v>5621733.9599999962</v>
      </c>
      <c r="C33" s="13"/>
      <c r="D33" s="13">
        <v>22122656.170000002</v>
      </c>
      <c r="E33" s="13"/>
      <c r="F33" s="13">
        <v>99330876.689999983</v>
      </c>
    </row>
    <row r="34" spans="1:6" x14ac:dyDescent="0.2">
      <c r="A34" t="s">
        <v>25</v>
      </c>
      <c r="B34" s="13">
        <v>3091953.677999998</v>
      </c>
      <c r="C34" s="13"/>
      <c r="D34" s="13">
        <v>12167460.893500002</v>
      </c>
      <c r="E34" s="13"/>
      <c r="F34" s="13">
        <v>54631982.179499991</v>
      </c>
    </row>
    <row r="35" spans="1:6" x14ac:dyDescent="0.2">
      <c r="A35" t="s">
        <v>32</v>
      </c>
      <c r="B35" s="13">
        <v>2529780.2819999983</v>
      </c>
      <c r="C35" s="13"/>
      <c r="D35" s="13">
        <v>9955195.2765000015</v>
      </c>
      <c r="E35" s="13"/>
      <c r="F35" s="13">
        <v>44698894.510499991</v>
      </c>
    </row>
    <row r="36" spans="1:6" x14ac:dyDescent="0.2">
      <c r="A36" t="s">
        <v>5</v>
      </c>
      <c r="B36" s="31">
        <v>2744</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80" t="s">
        <v>51</v>
      </c>
      <c r="B39" s="80"/>
      <c r="C39" s="80"/>
      <c r="D39" s="80"/>
      <c r="E39" s="80"/>
      <c r="F39" s="80"/>
    </row>
    <row r="40" spans="1:6" x14ac:dyDescent="0.2">
      <c r="B40" s="13"/>
      <c r="C40" s="13"/>
      <c r="D40" s="13"/>
      <c r="E40" s="13"/>
      <c r="F40" s="13"/>
    </row>
    <row r="41" spans="1:6" x14ac:dyDescent="0.2">
      <c r="A41" s="25" t="s">
        <v>50</v>
      </c>
      <c r="B41" s="13"/>
      <c r="C41" s="13"/>
      <c r="D41" s="13"/>
      <c r="E41" s="13"/>
      <c r="F41" s="13"/>
    </row>
    <row r="42" spans="1:6" x14ac:dyDescent="0.2">
      <c r="A42" t="s">
        <v>1</v>
      </c>
      <c r="B42" s="13">
        <v>36650049.43</v>
      </c>
      <c r="C42" s="13"/>
      <c r="D42" s="13">
        <v>142787318.03</v>
      </c>
      <c r="E42" s="13"/>
      <c r="F42" s="13">
        <v>515111298.02999985</v>
      </c>
    </row>
    <row r="43" spans="1:6" x14ac:dyDescent="0.2">
      <c r="A43" t="s">
        <v>2</v>
      </c>
      <c r="B43" s="13">
        <v>33252624.220000003</v>
      </c>
      <c r="C43" s="13"/>
      <c r="D43" s="13">
        <v>129473991.40000001</v>
      </c>
      <c r="E43" s="13"/>
      <c r="F43" s="13">
        <v>467283967.35000002</v>
      </c>
    </row>
    <row r="44" spans="1:6" x14ac:dyDescent="0.2">
      <c r="A44" t="s">
        <v>0</v>
      </c>
      <c r="B44" s="13">
        <v>53006.75</v>
      </c>
      <c r="C44" s="13"/>
      <c r="D44" s="13">
        <v>362353</v>
      </c>
      <c r="E44" s="13"/>
      <c r="F44" s="13">
        <v>522632.91</v>
      </c>
    </row>
    <row r="45" spans="1:6" x14ac:dyDescent="0.2">
      <c r="A45" t="s">
        <v>31</v>
      </c>
      <c r="B45" s="13">
        <v>3344418.46</v>
      </c>
      <c r="C45" s="13"/>
      <c r="D45" s="13">
        <v>12950973.629999999</v>
      </c>
      <c r="E45" s="13"/>
      <c r="F45" s="13">
        <v>47304697.770000011</v>
      </c>
    </row>
    <row r="46" spans="1:6" x14ac:dyDescent="0.2">
      <c r="A46" t="s">
        <v>25</v>
      </c>
      <c r="B46" s="13">
        <v>1839430.1529999985</v>
      </c>
      <c r="C46" s="13"/>
      <c r="D46" s="13">
        <v>7123035.4965000004</v>
      </c>
      <c r="E46" s="13"/>
      <c r="F46" s="13">
        <v>26017583.773500007</v>
      </c>
    </row>
    <row r="47" spans="1:6" x14ac:dyDescent="0.2">
      <c r="A47" t="s">
        <v>32</v>
      </c>
      <c r="B47" s="13">
        <v>1504988.3069999989</v>
      </c>
      <c r="C47" s="13"/>
      <c r="D47" s="13">
        <v>5827938.1334999995</v>
      </c>
      <c r="E47" s="13"/>
      <c r="F47" s="13">
        <v>21287113.996500004</v>
      </c>
    </row>
    <row r="48" spans="1:6" x14ac:dyDescent="0.2">
      <c r="A48" t="s">
        <v>5</v>
      </c>
      <c r="B48" s="28">
        <v>2000</v>
      </c>
      <c r="C48" s="13"/>
      <c r="D48" s="28"/>
      <c r="E48" s="13"/>
      <c r="F48" s="13"/>
    </row>
    <row r="49" spans="1:6" x14ac:dyDescent="0.2">
      <c r="B49" s="13"/>
      <c r="C49" s="13"/>
      <c r="D49" s="13"/>
      <c r="E49" s="13"/>
      <c r="F49" s="13"/>
    </row>
    <row r="50" spans="1:6" x14ac:dyDescent="0.2">
      <c r="B50" s="13"/>
      <c r="C50" s="13"/>
      <c r="D50" s="13"/>
      <c r="E50" s="13"/>
      <c r="F50" s="13"/>
    </row>
    <row r="51" spans="1:6" x14ac:dyDescent="0.2">
      <c r="A51" s="8" t="s">
        <v>6</v>
      </c>
      <c r="B51" s="13"/>
      <c r="C51" s="13"/>
      <c r="D51" s="13"/>
      <c r="E51" s="13"/>
      <c r="F51" s="13"/>
    </row>
    <row r="52" spans="1:6" x14ac:dyDescent="0.2">
      <c r="A52" t="s">
        <v>1</v>
      </c>
      <c r="B52" s="13">
        <v>197555592.72</v>
      </c>
      <c r="C52" s="13"/>
      <c r="D52" s="13">
        <v>778220602.78999996</v>
      </c>
      <c r="E52" s="13"/>
      <c r="F52" s="13">
        <v>3544194220.1300001</v>
      </c>
    </row>
    <row r="53" spans="1:6" x14ac:dyDescent="0.2">
      <c r="A53" t="s">
        <v>2</v>
      </c>
      <c r="B53" s="13">
        <v>179482676.63</v>
      </c>
      <c r="C53" s="13"/>
      <c r="D53" s="13">
        <v>705985627.45999992</v>
      </c>
      <c r="E53" s="13"/>
      <c r="F53" s="13">
        <v>3214117239.2799997</v>
      </c>
    </row>
    <row r="54" spans="1:6" x14ac:dyDescent="0.2">
      <c r="A54" t="s">
        <v>0</v>
      </c>
      <c r="B54" s="13">
        <v>944850.7</v>
      </c>
      <c r="C54" s="13"/>
      <c r="D54" s="13">
        <v>3691600.44</v>
      </c>
      <c r="E54" s="13"/>
      <c r="F54" s="13">
        <v>6843023.8499999996</v>
      </c>
    </row>
    <row r="55" spans="1:6" x14ac:dyDescent="0.2">
      <c r="A55" t="s">
        <v>30</v>
      </c>
      <c r="B55" s="13">
        <v>0</v>
      </c>
      <c r="C55" s="13"/>
      <c r="D55" s="13">
        <v>10579.57</v>
      </c>
      <c r="E55" s="13"/>
      <c r="F55" s="13">
        <v>209731.6</v>
      </c>
    </row>
    <row r="56" spans="1:6" x14ac:dyDescent="0.2">
      <c r="A56" t="s">
        <v>31</v>
      </c>
      <c r="B56" s="13">
        <v>17128065.390000004</v>
      </c>
      <c r="C56" s="13"/>
      <c r="D56" s="13">
        <v>68553954.460000023</v>
      </c>
      <c r="E56" s="13"/>
      <c r="F56" s="13">
        <v>323443688.60000002</v>
      </c>
    </row>
    <row r="57" spans="1:6" x14ac:dyDescent="0.2">
      <c r="A57" t="s">
        <v>25</v>
      </c>
      <c r="B57" s="13">
        <v>9420435.9645000026</v>
      </c>
      <c r="C57" s="13"/>
      <c r="D57" s="13">
        <v>37704674.953000017</v>
      </c>
      <c r="E57" s="13"/>
      <c r="F57" s="13">
        <v>177894028.73000002</v>
      </c>
    </row>
    <row r="58" spans="1:6" x14ac:dyDescent="0.2">
      <c r="A58" t="s">
        <v>32</v>
      </c>
      <c r="B58" s="13">
        <v>7707629.4255000018</v>
      </c>
      <c r="C58" s="13"/>
      <c r="D58" s="13">
        <v>30849279.50700001</v>
      </c>
      <c r="E58" s="13"/>
      <c r="F58" s="13">
        <v>145549659.87</v>
      </c>
    </row>
    <row r="59" spans="1:6" x14ac:dyDescent="0.2">
      <c r="A59" t="s">
        <v>5</v>
      </c>
      <c r="B59" s="18">
        <f>SUM(B48,B36,B25,B15)</f>
        <v>7996</v>
      </c>
    </row>
    <row r="62" spans="1:6" ht="76.5" customHeight="1" x14ac:dyDescent="0.2">
      <c r="A62" s="80" t="s">
        <v>51</v>
      </c>
      <c r="B62" s="80"/>
      <c r="C62" s="80"/>
      <c r="D62" s="80"/>
      <c r="E62" s="80"/>
      <c r="F62" s="80"/>
    </row>
    <row r="63" spans="1:6" x14ac:dyDescent="0.2">
      <c r="A63" s="29"/>
    </row>
    <row r="64" spans="1:6" x14ac:dyDescent="0.2">
      <c r="A64" s="29"/>
    </row>
    <row r="65" spans="1:1" x14ac:dyDescent="0.2">
      <c r="A65" s="29"/>
    </row>
    <row r="66" spans="1:1" x14ac:dyDescent="0.2">
      <c r="A66" s="29"/>
    </row>
  </sheetData>
  <mergeCells count="4">
    <mergeCell ref="A1:F1"/>
    <mergeCell ref="A2:F2"/>
    <mergeCell ref="A39:F39"/>
    <mergeCell ref="A62:F62"/>
  </mergeCells>
  <phoneticPr fontId="4" type="noConversion"/>
  <pageMargins left="0.75" right="0.75" top="1" bottom="1" header="0.5" footer="0.5"/>
  <headerFooter alignWithMargins="0"/>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A21" sqref="A21"/>
    </sheetView>
  </sheetViews>
  <sheetFormatPr defaultRowHeight="12.75" x14ac:dyDescent="0.2"/>
  <cols>
    <col min="1" max="1" width="15" customWidth="1"/>
    <col min="2" max="2" width="7.42578125" bestFit="1" customWidth="1"/>
    <col min="3" max="3" width="7.85546875" bestFit="1" customWidth="1"/>
    <col min="4" max="4" width="16.28515625" bestFit="1" customWidth="1"/>
    <col min="5" max="5" width="22.7109375" bestFit="1" customWidth="1"/>
  </cols>
  <sheetData>
    <row r="1" spans="1:5" x14ac:dyDescent="0.2">
      <c r="A1" s="1" t="s">
        <v>10</v>
      </c>
    </row>
    <row r="2" spans="1:5" x14ac:dyDescent="0.2">
      <c r="B2" s="10"/>
      <c r="C2" s="10"/>
      <c r="D2" s="10"/>
    </row>
    <row r="3" spans="1:5" x14ac:dyDescent="0.2">
      <c r="B3" s="10"/>
      <c r="C3" s="10"/>
      <c r="D3" s="10"/>
    </row>
    <row r="4" spans="1:5" x14ac:dyDescent="0.2">
      <c r="A4" s="3" t="s">
        <v>7</v>
      </c>
      <c r="B4" s="4" t="s">
        <v>1</v>
      </c>
      <c r="C4" s="4" t="s">
        <v>2</v>
      </c>
      <c r="D4" s="4" t="s">
        <v>0</v>
      </c>
      <c r="E4" s="4" t="s">
        <v>5</v>
      </c>
    </row>
    <row r="5" spans="1:5" x14ac:dyDescent="0.2">
      <c r="A5" s="5"/>
      <c r="B5" s="6"/>
    </row>
    <row r="6" spans="1:5" x14ac:dyDescent="0.2">
      <c r="A6" s="7" t="s">
        <v>3</v>
      </c>
    </row>
    <row r="7" spans="1:5" x14ac:dyDescent="0.2">
      <c r="A7" s="7" t="s">
        <v>4</v>
      </c>
    </row>
    <row r="8" spans="1:5" x14ac:dyDescent="0.2">
      <c r="A8" s="1" t="s">
        <v>6</v>
      </c>
    </row>
  </sheetData>
  <phoneticPr fontId="4"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C3" sqref="C3"/>
    </sheetView>
  </sheetViews>
  <sheetFormatPr defaultRowHeight="12.75" x14ac:dyDescent="0.2"/>
  <cols>
    <col min="1" max="1" width="22.7109375" bestFit="1" customWidth="1"/>
    <col min="2" max="2" width="14.42578125" bestFit="1" customWidth="1"/>
    <col min="3" max="3" width="2" customWidth="1"/>
    <col min="4" max="4" width="14.42578125" bestFit="1" customWidth="1"/>
    <col min="5" max="5" width="2.28515625" customWidth="1"/>
    <col min="6" max="6" width="14" bestFit="1" customWidth="1"/>
    <col min="7" max="7" width="2.28515625" customWidth="1"/>
    <col min="8" max="8" width="15.5703125" bestFit="1" customWidth="1"/>
    <col min="9" max="9" width="15.42578125" style="1" bestFit="1" customWidth="1"/>
  </cols>
  <sheetData>
    <row r="1" spans="1:9" ht="60.75" customHeight="1" x14ac:dyDescent="0.2">
      <c r="A1" s="78"/>
      <c r="B1" s="78"/>
      <c r="C1" s="78"/>
      <c r="D1" s="78"/>
      <c r="E1" s="78"/>
      <c r="F1" s="78"/>
      <c r="G1" s="78"/>
      <c r="H1" s="78"/>
      <c r="I1"/>
    </row>
    <row r="2" spans="1:9" ht="26.25" customHeight="1" x14ac:dyDescent="0.25">
      <c r="A2" s="76" t="s">
        <v>22</v>
      </c>
      <c r="B2" s="76"/>
      <c r="C2" s="76"/>
      <c r="D2" s="76"/>
      <c r="E2" s="76"/>
      <c r="F2" s="76"/>
      <c r="G2" s="76"/>
      <c r="H2" s="76"/>
      <c r="I2"/>
    </row>
    <row r="3" spans="1:9" ht="26.25" customHeight="1" x14ac:dyDescent="0.2"/>
    <row r="4" spans="1:9" x14ac:dyDescent="0.2">
      <c r="B4" s="10"/>
      <c r="C4" s="10"/>
      <c r="D4" s="12" t="s">
        <v>14</v>
      </c>
      <c r="E4" s="10"/>
      <c r="F4" s="12" t="s">
        <v>17</v>
      </c>
      <c r="G4" s="10"/>
      <c r="H4" s="12" t="s">
        <v>13</v>
      </c>
    </row>
    <row r="5" spans="1:9" x14ac:dyDescent="0.2">
      <c r="A5" s="9"/>
      <c r="B5" s="9" t="s">
        <v>16</v>
      </c>
      <c r="C5" s="9"/>
      <c r="D5" s="11" t="s">
        <v>11</v>
      </c>
      <c r="F5" s="11" t="s">
        <v>11</v>
      </c>
      <c r="H5" s="11" t="s">
        <v>8</v>
      </c>
      <c r="I5" s="2"/>
    </row>
    <row r="7" spans="1:9" x14ac:dyDescent="0.2">
      <c r="A7" s="8" t="s">
        <v>3</v>
      </c>
      <c r="B7" s="8"/>
      <c r="C7" s="8"/>
    </row>
    <row r="8" spans="1:9" x14ac:dyDescent="0.2">
      <c r="A8" t="s">
        <v>1</v>
      </c>
      <c r="B8" s="13">
        <v>29926778.600000001</v>
      </c>
      <c r="D8" s="13">
        <v>86297632.479999989</v>
      </c>
      <c r="E8" s="13"/>
      <c r="F8" s="13">
        <v>15937934.199999999</v>
      </c>
      <c r="G8" s="13"/>
      <c r="H8" s="13">
        <v>102235566.67999999</v>
      </c>
      <c r="I8" s="22"/>
    </row>
    <row r="9" spans="1:9" x14ac:dyDescent="0.2">
      <c r="A9" t="s">
        <v>2</v>
      </c>
      <c r="B9" s="13">
        <v>27067375.16</v>
      </c>
      <c r="D9" s="13">
        <v>77465009.140000015</v>
      </c>
      <c r="E9" s="13"/>
      <c r="F9" s="13">
        <v>14483550.329999998</v>
      </c>
      <c r="G9" s="13"/>
      <c r="H9" s="13">
        <v>91948559.470000014</v>
      </c>
      <c r="I9" s="22"/>
    </row>
    <row r="10" spans="1:9" x14ac:dyDescent="0.2">
      <c r="A10" t="s">
        <v>0</v>
      </c>
      <c r="B10" s="13">
        <v>0</v>
      </c>
      <c r="D10" s="13">
        <v>0</v>
      </c>
      <c r="F10" s="13">
        <v>0</v>
      </c>
      <c r="H10" s="13">
        <v>0</v>
      </c>
      <c r="I10" s="22"/>
    </row>
    <row r="11" spans="1:9" x14ac:dyDescent="0.2">
      <c r="A11" t="s">
        <v>31</v>
      </c>
      <c r="B11" s="13">
        <f>+B8-B9-B10</f>
        <v>2859403.4400000013</v>
      </c>
      <c r="D11" s="13">
        <f>+D8-D9-D10</f>
        <v>8832623.3399999738</v>
      </c>
      <c r="F11" s="13">
        <f>+F8-F9-F10</f>
        <v>1454383.870000001</v>
      </c>
      <c r="H11" s="13">
        <f>+H8-H9-H10</f>
        <v>10287007.209999979</v>
      </c>
      <c r="I11" s="22"/>
    </row>
    <row r="12" spans="1:9" x14ac:dyDescent="0.2">
      <c r="A12" t="s">
        <v>25</v>
      </c>
      <c r="B12" s="13">
        <v>1572671.8920000009</v>
      </c>
      <c r="D12" s="13">
        <v>4857942.8369999863</v>
      </c>
      <c r="F12" s="13">
        <v>799911.12850000069</v>
      </c>
      <c r="H12" s="13">
        <v>5657853.9654999888</v>
      </c>
      <c r="I12" s="22"/>
    </row>
    <row r="13" spans="1:9" x14ac:dyDescent="0.2">
      <c r="A13" t="s">
        <v>32</v>
      </c>
      <c r="B13" s="13">
        <v>1286731.5480000007</v>
      </c>
      <c r="D13" s="13">
        <v>3974680.5029999884</v>
      </c>
      <c r="F13" s="13">
        <v>654472.74150000047</v>
      </c>
      <c r="H13" s="13">
        <v>4629153.2444999907</v>
      </c>
      <c r="I13" s="22"/>
    </row>
    <row r="14" spans="1:9" x14ac:dyDescent="0.2">
      <c r="A14" t="s">
        <v>5</v>
      </c>
      <c r="B14" s="18">
        <v>1099</v>
      </c>
    </row>
    <row r="17" spans="1:1" x14ac:dyDescent="0.2">
      <c r="A17" s="19" t="s">
        <v>33</v>
      </c>
    </row>
    <row r="18" spans="1:1" x14ac:dyDescent="0.2">
      <c r="A18" s="24" t="s">
        <v>36</v>
      </c>
    </row>
    <row r="19" spans="1:1" x14ac:dyDescent="0.2">
      <c r="A19" s="24" t="s">
        <v>35</v>
      </c>
    </row>
    <row r="20" spans="1:1" x14ac:dyDescent="0.2">
      <c r="A20" s="24" t="s">
        <v>34</v>
      </c>
    </row>
  </sheetData>
  <mergeCells count="2">
    <mergeCell ref="A1:H1"/>
    <mergeCell ref="A2:H2"/>
  </mergeCells>
  <phoneticPr fontId="4" type="noConversion"/>
  <pageMargins left="0.75" right="0.75" top="1" bottom="1" header="0.5" footer="0.5"/>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workbookViewId="0">
      <selection activeCell="D8" sqref="D8"/>
    </sheetView>
  </sheetViews>
  <sheetFormatPr defaultRowHeight="12.75" x14ac:dyDescent="0.2"/>
  <cols>
    <col min="1" max="1" width="22.7109375" bestFit="1" customWidth="1"/>
    <col min="2" max="2" width="14.42578125" bestFit="1" customWidth="1"/>
    <col min="3" max="3" width="2" customWidth="1"/>
    <col min="4" max="4" width="14.42578125" bestFit="1" customWidth="1"/>
    <col min="5" max="5" width="2.28515625" customWidth="1"/>
    <col min="6" max="6" width="15.5703125" bestFit="1" customWidth="1"/>
    <col min="7" max="7" width="14.42578125" style="1" bestFit="1" customWidth="1"/>
  </cols>
  <sheetData>
    <row r="1" spans="1:8" ht="60.75" customHeight="1" x14ac:dyDescent="0.2">
      <c r="A1" s="75"/>
      <c r="B1" s="75"/>
      <c r="C1" s="75"/>
      <c r="D1" s="75"/>
      <c r="E1" s="75"/>
      <c r="F1" s="75"/>
    </row>
    <row r="2" spans="1:8" ht="26.25" customHeight="1" x14ac:dyDescent="0.25">
      <c r="A2" s="76" t="s">
        <v>22</v>
      </c>
      <c r="B2" s="77"/>
      <c r="C2" s="77"/>
      <c r="D2" s="77"/>
      <c r="E2" s="77"/>
      <c r="F2" s="77"/>
    </row>
    <row r="3" spans="1:8" ht="26.25" customHeight="1" x14ac:dyDescent="0.2"/>
    <row r="4" spans="1:8" x14ac:dyDescent="0.2">
      <c r="B4" s="10"/>
      <c r="C4" s="10"/>
      <c r="D4" s="12" t="s">
        <v>17</v>
      </c>
      <c r="E4" s="10"/>
      <c r="F4" s="12" t="s">
        <v>13</v>
      </c>
    </row>
    <row r="5" spans="1:8" x14ac:dyDescent="0.2">
      <c r="A5" s="9"/>
      <c r="B5" s="9" t="s">
        <v>18</v>
      </c>
      <c r="C5" s="9"/>
      <c r="D5" s="11" t="s">
        <v>11</v>
      </c>
      <c r="F5" s="11" t="s">
        <v>8</v>
      </c>
      <c r="G5" s="2"/>
    </row>
    <row r="7" spans="1:8" x14ac:dyDescent="0.2">
      <c r="A7" s="8" t="s">
        <v>3</v>
      </c>
      <c r="B7" s="8"/>
      <c r="C7" s="8"/>
    </row>
    <row r="8" spans="1:8" x14ac:dyDescent="0.2">
      <c r="A8" t="s">
        <v>1</v>
      </c>
      <c r="B8" s="13">
        <v>25198116.120000001</v>
      </c>
      <c r="D8" s="13">
        <v>41136050.32</v>
      </c>
      <c r="E8" s="13"/>
      <c r="F8" s="13">
        <v>127433682.79999998</v>
      </c>
      <c r="G8" s="22"/>
    </row>
    <row r="9" spans="1:8" x14ac:dyDescent="0.2">
      <c r="A9" t="s">
        <v>2</v>
      </c>
      <c r="B9" s="13">
        <v>22658585.300000001</v>
      </c>
      <c r="D9" s="13">
        <v>37142135.629999995</v>
      </c>
      <c r="E9" s="13"/>
      <c r="F9" s="13">
        <v>114607144.77000001</v>
      </c>
      <c r="G9" s="22"/>
    </row>
    <row r="10" spans="1:8" x14ac:dyDescent="0.2">
      <c r="A10" t="s">
        <v>0</v>
      </c>
      <c r="B10" s="13">
        <v>0</v>
      </c>
      <c r="D10" s="13">
        <v>0</v>
      </c>
      <c r="F10" s="13">
        <v>0</v>
      </c>
      <c r="G10" s="22"/>
    </row>
    <row r="11" spans="1:8" x14ac:dyDescent="0.2">
      <c r="A11" t="s">
        <v>31</v>
      </c>
      <c r="B11" s="13">
        <f>+B8-B9-B10</f>
        <v>2539530.8200000003</v>
      </c>
      <c r="D11" s="13">
        <f>+D8-D9-D10</f>
        <v>3993914.6900000051</v>
      </c>
      <c r="F11" s="13">
        <f>+F8-F9-F10</f>
        <v>12826538.029999971</v>
      </c>
      <c r="G11" s="22"/>
    </row>
    <row r="12" spans="1:8" x14ac:dyDescent="0.2">
      <c r="A12" t="s">
        <v>25</v>
      </c>
      <c r="B12" s="13">
        <v>1396741.9510000004</v>
      </c>
      <c r="D12" s="13">
        <v>2196653.0795000028</v>
      </c>
      <c r="F12" s="13">
        <v>7054595.9164999845</v>
      </c>
      <c r="G12" s="22"/>
      <c r="H12" s="13"/>
    </row>
    <row r="13" spans="1:8" x14ac:dyDescent="0.2">
      <c r="A13" t="s">
        <v>32</v>
      </c>
      <c r="B13" s="13">
        <v>1142788.8690000002</v>
      </c>
      <c r="D13" s="13">
        <v>1797261.6105000023</v>
      </c>
      <c r="F13" s="13">
        <v>5771942.1134999869</v>
      </c>
      <c r="G13" s="22"/>
      <c r="H13" s="13"/>
    </row>
    <row r="14" spans="1:8" x14ac:dyDescent="0.2">
      <c r="A14" t="s">
        <v>5</v>
      </c>
      <c r="B14" s="18">
        <v>1099</v>
      </c>
    </row>
    <row r="17" spans="1:1" x14ac:dyDescent="0.2">
      <c r="A17" s="19" t="s">
        <v>33</v>
      </c>
    </row>
    <row r="18" spans="1:1" x14ac:dyDescent="0.2">
      <c r="A18" s="24" t="s">
        <v>36</v>
      </c>
    </row>
    <row r="19" spans="1:1" x14ac:dyDescent="0.2">
      <c r="A19" s="24" t="s">
        <v>35</v>
      </c>
    </row>
    <row r="20" spans="1:1" x14ac:dyDescent="0.2">
      <c r="A20" s="24" t="s">
        <v>34</v>
      </c>
    </row>
  </sheetData>
  <mergeCells count="2">
    <mergeCell ref="A1:F1"/>
    <mergeCell ref="A2:F2"/>
  </mergeCells>
  <phoneticPr fontId="4" type="noConversion"/>
  <pageMargins left="0.75" right="0.75" top="1" bottom="1" header="0.5" footer="0.5"/>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workbookViewId="0">
      <selection activeCell="D8" sqref="D8"/>
    </sheetView>
  </sheetViews>
  <sheetFormatPr defaultRowHeight="12.75" x14ac:dyDescent="0.2"/>
  <cols>
    <col min="1" max="1" width="22.7109375" bestFit="1" customWidth="1"/>
    <col min="2" max="2" width="14.42578125" bestFit="1" customWidth="1"/>
    <col min="3" max="3" width="2" customWidth="1"/>
    <col min="4" max="4" width="14.42578125" bestFit="1" customWidth="1"/>
    <col min="5" max="5" width="2.28515625" customWidth="1"/>
    <col min="6" max="6" width="15.5703125" bestFit="1" customWidth="1"/>
    <col min="7" max="7" width="15.42578125" style="1" bestFit="1" customWidth="1"/>
  </cols>
  <sheetData>
    <row r="1" spans="1:9" ht="60.75" customHeight="1" x14ac:dyDescent="0.2">
      <c r="A1" s="75"/>
      <c r="B1" s="75"/>
      <c r="C1" s="75"/>
      <c r="D1" s="75"/>
      <c r="E1" s="75"/>
      <c r="F1" s="75"/>
    </row>
    <row r="2" spans="1:9" ht="26.25" customHeight="1" x14ac:dyDescent="0.25">
      <c r="A2" s="76" t="s">
        <v>22</v>
      </c>
      <c r="B2" s="77"/>
      <c r="C2" s="77"/>
      <c r="D2" s="77"/>
      <c r="E2" s="77"/>
      <c r="F2" s="77"/>
    </row>
    <row r="3" spans="1:9" ht="26.25" customHeight="1" x14ac:dyDescent="0.2"/>
    <row r="4" spans="1:9" x14ac:dyDescent="0.2">
      <c r="B4" s="10"/>
      <c r="C4" s="10"/>
      <c r="D4" s="12" t="s">
        <v>17</v>
      </c>
      <c r="E4" s="10"/>
      <c r="F4" s="12" t="s">
        <v>13</v>
      </c>
    </row>
    <row r="5" spans="1:9" x14ac:dyDescent="0.2">
      <c r="A5" s="9"/>
      <c r="B5" s="9" t="s">
        <v>20</v>
      </c>
      <c r="C5" s="9"/>
      <c r="D5" s="11" t="s">
        <v>11</v>
      </c>
      <c r="F5" s="11" t="s">
        <v>8</v>
      </c>
      <c r="G5" s="2"/>
    </row>
    <row r="7" spans="1:9" x14ac:dyDescent="0.2">
      <c r="A7" s="8" t="s">
        <v>3</v>
      </c>
      <c r="B7" s="8"/>
      <c r="C7" s="8"/>
    </row>
    <row r="8" spans="1:9" x14ac:dyDescent="0.2">
      <c r="A8" t="s">
        <v>1</v>
      </c>
      <c r="B8" s="13">
        <v>26014930.300000001</v>
      </c>
      <c r="D8" s="13">
        <v>67150980.620000005</v>
      </c>
      <c r="E8" s="13"/>
      <c r="F8" s="13">
        <v>153448613.09999999</v>
      </c>
      <c r="G8" s="22"/>
    </row>
    <row r="9" spans="1:9" x14ac:dyDescent="0.2">
      <c r="A9" t="s">
        <v>2</v>
      </c>
      <c r="B9" s="13">
        <v>23558596.600000001</v>
      </c>
      <c r="D9" s="13">
        <v>60700732.229999997</v>
      </c>
      <c r="E9" s="13"/>
      <c r="F9" s="13">
        <v>138165741.37</v>
      </c>
      <c r="G9" s="22"/>
    </row>
    <row r="10" spans="1:9" x14ac:dyDescent="0.2">
      <c r="A10" t="s">
        <v>0</v>
      </c>
      <c r="B10" s="13">
        <v>0</v>
      </c>
      <c r="D10" s="13">
        <v>0</v>
      </c>
      <c r="F10" s="13">
        <v>0</v>
      </c>
      <c r="G10" s="22"/>
    </row>
    <row r="11" spans="1:9" x14ac:dyDescent="0.2">
      <c r="A11" t="s">
        <v>31</v>
      </c>
      <c r="B11" s="13">
        <f>+B8-B9-B10</f>
        <v>2456333.6999999993</v>
      </c>
      <c r="D11" s="13">
        <f>+D8-D9-D10</f>
        <v>6450248.390000008</v>
      </c>
      <c r="F11" s="13">
        <f>+F8-F9-F10</f>
        <v>15282871.729999989</v>
      </c>
      <c r="G11" s="22"/>
      <c r="I11" s="1"/>
    </row>
    <row r="12" spans="1:9" x14ac:dyDescent="0.2">
      <c r="A12" t="s">
        <v>25</v>
      </c>
      <c r="B12" s="13">
        <v>1350983.5349999997</v>
      </c>
      <c r="D12" s="13">
        <v>3547636.6145000048</v>
      </c>
      <c r="F12" s="13">
        <v>8405579.4514999948</v>
      </c>
      <c r="G12" s="22"/>
    </row>
    <row r="13" spans="1:9" x14ac:dyDescent="0.2">
      <c r="A13" t="s">
        <v>32</v>
      </c>
      <c r="B13" s="13">
        <v>1105350.1649999998</v>
      </c>
      <c r="D13" s="13">
        <v>2902611.7755000037</v>
      </c>
      <c r="F13" s="13">
        <v>6877292.2784999954</v>
      </c>
      <c r="G13" s="22"/>
    </row>
    <row r="14" spans="1:9" x14ac:dyDescent="0.2">
      <c r="A14" t="s">
        <v>5</v>
      </c>
      <c r="B14" s="18">
        <v>1099</v>
      </c>
    </row>
    <row r="17" spans="1:9" x14ac:dyDescent="0.2">
      <c r="A17" s="8" t="s">
        <v>4</v>
      </c>
      <c r="B17" s="8"/>
      <c r="C17" s="8"/>
    </row>
    <row r="18" spans="1:9" x14ac:dyDescent="0.2">
      <c r="A18" t="s">
        <v>1</v>
      </c>
      <c r="B18" s="13">
        <v>506425.9</v>
      </c>
      <c r="C18" s="13"/>
      <c r="D18" s="13">
        <v>506425.9</v>
      </c>
      <c r="E18" s="13"/>
      <c r="F18" s="13">
        <v>506425.9</v>
      </c>
    </row>
    <row r="19" spans="1:9" x14ac:dyDescent="0.2">
      <c r="A19" t="s">
        <v>2</v>
      </c>
      <c r="B19" s="13">
        <v>458808.54</v>
      </c>
      <c r="C19" s="13"/>
      <c r="D19" s="13">
        <v>458808.54</v>
      </c>
      <c r="E19" s="13"/>
      <c r="F19" s="13">
        <v>458808.54</v>
      </c>
    </row>
    <row r="20" spans="1:9" x14ac:dyDescent="0.2">
      <c r="A20" t="s">
        <v>0</v>
      </c>
      <c r="B20" s="13">
        <v>4.6500000000000004</v>
      </c>
      <c r="C20" s="13"/>
      <c r="D20" s="13">
        <v>4.6500000000000004</v>
      </c>
      <c r="E20" s="13"/>
      <c r="F20" s="13">
        <v>4.6500000000000004</v>
      </c>
    </row>
    <row r="21" spans="1:9" x14ac:dyDescent="0.2">
      <c r="A21" t="s">
        <v>31</v>
      </c>
      <c r="B21" s="13">
        <f>+B18-B19-B20</f>
        <v>47612.710000000043</v>
      </c>
      <c r="D21" s="13">
        <f>+D18-D19-D20</f>
        <v>47612.710000000043</v>
      </c>
      <c r="F21" s="13">
        <f>+F18-F19-F20</f>
        <v>47612.710000000043</v>
      </c>
      <c r="I21" s="1"/>
    </row>
    <row r="22" spans="1:9" x14ac:dyDescent="0.2">
      <c r="A22" t="s">
        <v>25</v>
      </c>
      <c r="B22" s="13">
        <v>26186.990500000025</v>
      </c>
      <c r="D22" s="13">
        <v>26186.990500000025</v>
      </c>
      <c r="F22" s="13">
        <v>26186.990500000025</v>
      </c>
      <c r="G22" s="22"/>
    </row>
    <row r="23" spans="1:9" x14ac:dyDescent="0.2">
      <c r="A23" t="s">
        <v>32</v>
      </c>
      <c r="B23" s="13">
        <v>21425.719500000021</v>
      </c>
      <c r="D23" s="13">
        <v>21425.719500000021</v>
      </c>
      <c r="F23" s="13">
        <v>21425.719500000021</v>
      </c>
    </row>
    <row r="24" spans="1:9" x14ac:dyDescent="0.2">
      <c r="A24" t="s">
        <v>5</v>
      </c>
      <c r="B24" s="18">
        <v>2076</v>
      </c>
      <c r="C24" s="13"/>
      <c r="D24" s="13"/>
      <c r="E24" s="13"/>
      <c r="F24" s="13"/>
    </row>
    <row r="27" spans="1:9" x14ac:dyDescent="0.2">
      <c r="A27" s="8" t="s">
        <v>6</v>
      </c>
      <c r="B27" s="8"/>
      <c r="C27" s="8"/>
    </row>
    <row r="28" spans="1:9" x14ac:dyDescent="0.2">
      <c r="A28" t="s">
        <v>1</v>
      </c>
      <c r="B28" s="13">
        <v>26521356.199999999</v>
      </c>
      <c r="D28" s="13">
        <v>67657406.520000011</v>
      </c>
      <c r="F28" s="13">
        <v>153955039</v>
      </c>
    </row>
    <row r="29" spans="1:9" x14ac:dyDescent="0.2">
      <c r="A29" t="s">
        <v>2</v>
      </c>
      <c r="B29" s="13">
        <v>24017405.140000001</v>
      </c>
      <c r="D29" s="13">
        <v>61159540.769999996</v>
      </c>
      <c r="F29" s="13">
        <v>138624549.91</v>
      </c>
    </row>
    <row r="30" spans="1:9" x14ac:dyDescent="0.2">
      <c r="A30" t="s">
        <v>0</v>
      </c>
      <c r="B30" s="13">
        <v>4.6500000000000004</v>
      </c>
      <c r="D30" s="13">
        <v>4.6500000000000004</v>
      </c>
      <c r="F30" s="13">
        <v>4.6500000000000004</v>
      </c>
    </row>
    <row r="31" spans="1:9" x14ac:dyDescent="0.2">
      <c r="A31" t="s">
        <v>31</v>
      </c>
      <c r="B31" s="13">
        <f>+B28-B29-B30</f>
        <v>2503946.4099999988</v>
      </c>
      <c r="D31" s="13">
        <f>+D28-D29-D30</f>
        <v>6497861.1000000145</v>
      </c>
      <c r="F31" s="13">
        <f>+F28-F29-F30</f>
        <v>15330484.440000003</v>
      </c>
      <c r="I31" s="1"/>
    </row>
    <row r="32" spans="1:9" x14ac:dyDescent="0.2">
      <c r="A32" t="s">
        <v>25</v>
      </c>
      <c r="B32" s="13">
        <v>1377170.5254999995</v>
      </c>
      <c r="D32" s="13">
        <v>3573823.6050000084</v>
      </c>
      <c r="F32" s="13">
        <v>8431766.4420000017</v>
      </c>
    </row>
    <row r="33" spans="1:6" x14ac:dyDescent="0.2">
      <c r="A33" t="s">
        <v>32</v>
      </c>
      <c r="B33" s="13">
        <v>1126775.8844999995</v>
      </c>
      <c r="D33" s="13">
        <v>2924037.4950000066</v>
      </c>
      <c r="F33" s="13">
        <v>6898717.9980000015</v>
      </c>
    </row>
    <row r="34" spans="1:6" x14ac:dyDescent="0.2">
      <c r="A34" t="s">
        <v>5</v>
      </c>
      <c r="B34" s="18">
        <v>3175</v>
      </c>
    </row>
    <row r="37" spans="1:6" x14ac:dyDescent="0.2">
      <c r="A37" s="19" t="s">
        <v>33</v>
      </c>
    </row>
    <row r="38" spans="1:6" x14ac:dyDescent="0.2">
      <c r="A38" s="24" t="s">
        <v>36</v>
      </c>
    </row>
    <row r="39" spans="1:6" x14ac:dyDescent="0.2">
      <c r="A39" s="24" t="s">
        <v>35</v>
      </c>
    </row>
    <row r="40" spans="1:6" x14ac:dyDescent="0.2">
      <c r="A40" s="24" t="s">
        <v>34</v>
      </c>
    </row>
    <row r="41" spans="1:6" x14ac:dyDescent="0.2">
      <c r="A41" s="24" t="s">
        <v>38</v>
      </c>
    </row>
  </sheetData>
  <mergeCells count="2">
    <mergeCell ref="A1:F1"/>
    <mergeCell ref="A2:F2"/>
  </mergeCells>
  <phoneticPr fontId="4" type="noConversion"/>
  <pageMargins left="0.75" right="0.75" top="1" bottom="1" header="0.5" footer="0.5"/>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workbookViewId="0">
      <selection activeCell="D8" sqref="D8"/>
    </sheetView>
  </sheetViews>
  <sheetFormatPr defaultRowHeight="12.75" x14ac:dyDescent="0.2"/>
  <cols>
    <col min="1" max="1" width="22.7109375" bestFit="1" customWidth="1"/>
    <col min="2" max="2" width="15.42578125" bestFit="1" customWidth="1"/>
    <col min="3" max="3" width="2" customWidth="1"/>
    <col min="4" max="4" width="15.42578125" bestFit="1" customWidth="1"/>
    <col min="5" max="5" width="2.28515625" customWidth="1"/>
    <col min="6" max="6" width="15.5703125" bestFit="1" customWidth="1"/>
    <col min="7" max="7" width="15.42578125" style="1" bestFit="1" customWidth="1"/>
    <col min="9" max="9" width="12.85546875" bestFit="1" customWidth="1"/>
    <col min="11" max="11" width="14" bestFit="1" customWidth="1"/>
  </cols>
  <sheetData>
    <row r="1" spans="1:11" ht="60.75" customHeight="1" x14ac:dyDescent="0.2">
      <c r="A1" s="75"/>
      <c r="B1" s="75"/>
      <c r="C1" s="75"/>
      <c r="D1" s="75"/>
      <c r="E1" s="75"/>
      <c r="F1" s="75"/>
    </row>
    <row r="2" spans="1:11" ht="26.25" customHeight="1" x14ac:dyDescent="0.25">
      <c r="A2" s="76" t="s">
        <v>22</v>
      </c>
      <c r="B2" s="77"/>
      <c r="C2" s="77"/>
      <c r="D2" s="77"/>
      <c r="E2" s="77"/>
      <c r="F2" s="77"/>
    </row>
    <row r="3" spans="1:11" ht="26.25" customHeight="1" x14ac:dyDescent="0.25">
      <c r="A3" s="14"/>
      <c r="B3" s="15"/>
      <c r="C3" s="15"/>
      <c r="D3" s="17"/>
      <c r="E3" s="17"/>
      <c r="F3" s="17"/>
    </row>
    <row r="4" spans="1:11" x14ac:dyDescent="0.2">
      <c r="B4" s="10"/>
      <c r="C4" s="10"/>
      <c r="D4" s="16" t="s">
        <v>17</v>
      </c>
      <c r="E4" s="10"/>
      <c r="F4" s="16" t="s">
        <v>13</v>
      </c>
    </row>
    <row r="5" spans="1:11" x14ac:dyDescent="0.2">
      <c r="A5" s="9"/>
      <c r="B5" s="9" t="s">
        <v>21</v>
      </c>
      <c r="C5" s="9"/>
      <c r="D5" s="11" t="s">
        <v>11</v>
      </c>
      <c r="F5" s="11" t="s">
        <v>8</v>
      </c>
      <c r="G5" s="2"/>
    </row>
    <row r="7" spans="1:11" x14ac:dyDescent="0.2">
      <c r="A7" s="8" t="s">
        <v>3</v>
      </c>
      <c r="B7" s="8"/>
      <c r="C7" s="8"/>
    </row>
    <row r="8" spans="1:11" x14ac:dyDescent="0.2">
      <c r="A8" t="s">
        <v>1</v>
      </c>
      <c r="B8" s="13">
        <v>24136828.210000001</v>
      </c>
      <c r="D8" s="13">
        <v>91287808.830000013</v>
      </c>
      <c r="E8" s="13"/>
      <c r="F8" s="13">
        <v>177585441.31</v>
      </c>
      <c r="G8" s="22"/>
    </row>
    <row r="9" spans="1:11" x14ac:dyDescent="0.2">
      <c r="A9" t="s">
        <v>2</v>
      </c>
      <c r="B9" s="13">
        <v>21723023.84</v>
      </c>
      <c r="D9" s="13">
        <v>82423756.069999993</v>
      </c>
      <c r="E9" s="13"/>
      <c r="F9" s="13">
        <v>159888765.21000001</v>
      </c>
      <c r="G9" s="22"/>
    </row>
    <row r="10" spans="1:11" x14ac:dyDescent="0.2">
      <c r="A10" t="s">
        <v>0</v>
      </c>
      <c r="B10" s="13">
        <v>0</v>
      </c>
      <c r="D10" s="13">
        <v>0</v>
      </c>
      <c r="F10" s="13">
        <v>0</v>
      </c>
      <c r="G10" s="22"/>
    </row>
    <row r="11" spans="1:11" x14ac:dyDescent="0.2">
      <c r="A11" t="s">
        <v>31</v>
      </c>
      <c r="B11" s="13">
        <f>+B8-B9-B10</f>
        <v>2413804.370000001</v>
      </c>
      <c r="D11" s="13">
        <f>+D8-D9-D10</f>
        <v>8864052.7600000203</v>
      </c>
      <c r="F11" s="13">
        <f>+F8-F9-F10</f>
        <v>17696676.099999994</v>
      </c>
      <c r="G11" s="22"/>
      <c r="I11" s="21"/>
      <c r="K11" s="21"/>
    </row>
    <row r="12" spans="1:11" x14ac:dyDescent="0.2">
      <c r="A12" t="s">
        <v>25</v>
      </c>
      <c r="B12" s="13">
        <v>1327592.4035000007</v>
      </c>
      <c r="D12" s="13">
        <v>4875229.0180000113</v>
      </c>
      <c r="F12" s="13">
        <v>9733171.8549999967</v>
      </c>
      <c r="G12" s="22"/>
    </row>
    <row r="13" spans="1:11" x14ac:dyDescent="0.2">
      <c r="A13" t="s">
        <v>32</v>
      </c>
      <c r="B13" s="13">
        <v>1086211.9665000006</v>
      </c>
      <c r="D13" s="13">
        <v>3988823.7420000094</v>
      </c>
      <c r="F13" s="13">
        <v>7963504.2449999973</v>
      </c>
      <c r="G13" s="22"/>
    </row>
    <row r="14" spans="1:11" x14ac:dyDescent="0.2">
      <c r="A14" t="s">
        <v>5</v>
      </c>
      <c r="B14" s="18">
        <v>1099</v>
      </c>
    </row>
    <row r="17" spans="1:11" x14ac:dyDescent="0.2">
      <c r="A17" s="8" t="s">
        <v>24</v>
      </c>
      <c r="B17" s="8"/>
      <c r="C17" s="8"/>
    </row>
    <row r="18" spans="1:11" x14ac:dyDescent="0.2">
      <c r="A18" t="s">
        <v>1</v>
      </c>
      <c r="B18" s="13">
        <v>44489419.810000002</v>
      </c>
      <c r="C18" s="13"/>
      <c r="D18" s="13">
        <v>44995845.710000001</v>
      </c>
      <c r="E18" s="13"/>
      <c r="F18" s="13">
        <v>44995845.710000001</v>
      </c>
      <c r="G18" s="22"/>
    </row>
    <row r="19" spans="1:11" x14ac:dyDescent="0.2">
      <c r="A19" t="s">
        <v>2</v>
      </c>
      <c r="B19" s="13">
        <v>40547239.510000005</v>
      </c>
      <c r="C19" s="13"/>
      <c r="D19" s="13">
        <v>41006048.050000004</v>
      </c>
      <c r="E19" s="13"/>
      <c r="F19" s="13">
        <v>41006048.050000004</v>
      </c>
      <c r="G19" s="22"/>
    </row>
    <row r="20" spans="1:11" x14ac:dyDescent="0.2">
      <c r="A20" t="s">
        <v>0</v>
      </c>
      <c r="B20" s="13">
        <v>0.5</v>
      </c>
      <c r="C20" s="13"/>
      <c r="D20" s="13">
        <v>5.15</v>
      </c>
      <c r="E20" s="13"/>
      <c r="F20" s="13">
        <v>5.15</v>
      </c>
      <c r="G20" s="22"/>
    </row>
    <row r="21" spans="1:11" x14ac:dyDescent="0.2">
      <c r="A21" t="s">
        <v>31</v>
      </c>
      <c r="B21" s="13">
        <f>+B18-B19-B20</f>
        <v>3942179.799999997</v>
      </c>
      <c r="D21" s="13">
        <f>+D18-D19-D20</f>
        <v>3989792.5099999965</v>
      </c>
      <c r="F21" s="13">
        <f>+F18-F19-F20</f>
        <v>3989792.5099999965</v>
      </c>
      <c r="G21" s="22"/>
      <c r="I21" s="21"/>
      <c r="K21" s="21"/>
    </row>
    <row r="22" spans="1:11" x14ac:dyDescent="0.2">
      <c r="A22" t="s">
        <v>25</v>
      </c>
      <c r="B22" s="13">
        <v>2168198.89</v>
      </c>
      <c r="D22" s="13">
        <v>2194385.8804999981</v>
      </c>
      <c r="F22" s="13">
        <v>2194385.8804999981</v>
      </c>
      <c r="G22" s="22"/>
    </row>
    <row r="23" spans="1:11" x14ac:dyDescent="0.2">
      <c r="A23" t="s">
        <v>32</v>
      </c>
      <c r="B23" s="13">
        <v>1773980.91</v>
      </c>
      <c r="D23" s="13">
        <v>1795406.6294999984</v>
      </c>
      <c r="F23" s="13">
        <v>1795406.6294999984</v>
      </c>
      <c r="G23" s="22"/>
    </row>
    <row r="24" spans="1:11" x14ac:dyDescent="0.2">
      <c r="A24" t="s">
        <v>5</v>
      </c>
      <c r="B24" s="18">
        <v>2076</v>
      </c>
      <c r="C24" s="13"/>
      <c r="D24" s="13"/>
      <c r="E24" s="13"/>
      <c r="F24" s="13"/>
    </row>
    <row r="27" spans="1:11" x14ac:dyDescent="0.2">
      <c r="A27" s="8" t="s">
        <v>6</v>
      </c>
      <c r="B27" s="8"/>
      <c r="C27" s="8"/>
    </row>
    <row r="28" spans="1:11" x14ac:dyDescent="0.2">
      <c r="A28" t="s">
        <v>1</v>
      </c>
      <c r="B28" s="13">
        <v>68626248.020000011</v>
      </c>
      <c r="D28" s="13">
        <v>136283654.54000002</v>
      </c>
      <c r="F28" s="13">
        <v>222581287.02000001</v>
      </c>
      <c r="G28" s="22"/>
    </row>
    <row r="29" spans="1:11" x14ac:dyDescent="0.2">
      <c r="A29" t="s">
        <v>2</v>
      </c>
      <c r="B29" s="13">
        <v>62270263.350000009</v>
      </c>
      <c r="D29" s="13">
        <v>123429804.12</v>
      </c>
      <c r="F29" s="13">
        <v>200894813.26000002</v>
      </c>
      <c r="G29" s="22"/>
    </row>
    <row r="30" spans="1:11" x14ac:dyDescent="0.2">
      <c r="A30" t="s">
        <v>0</v>
      </c>
      <c r="B30" s="13">
        <v>0.5</v>
      </c>
      <c r="D30" s="13">
        <v>5.15</v>
      </c>
      <c r="F30" s="13">
        <v>5.15</v>
      </c>
      <c r="G30" s="22"/>
    </row>
    <row r="31" spans="1:11" x14ac:dyDescent="0.2">
      <c r="A31" t="s">
        <v>31</v>
      </c>
      <c r="B31" s="13">
        <f>+B28-B29-B30</f>
        <v>6355984.1700000018</v>
      </c>
      <c r="D31" s="13">
        <f>+D28-D29-D30</f>
        <v>12853845.270000016</v>
      </c>
      <c r="F31" s="13">
        <f>+F28-F29-F30</f>
        <v>21686468.609999992</v>
      </c>
      <c r="G31" s="22"/>
      <c r="I31" s="21"/>
      <c r="K31" s="21"/>
    </row>
    <row r="32" spans="1:11" x14ac:dyDescent="0.2">
      <c r="A32" t="s">
        <v>25</v>
      </c>
      <c r="B32" s="13">
        <v>3495791.2935000011</v>
      </c>
      <c r="D32" s="13">
        <v>7069614.8985000094</v>
      </c>
      <c r="F32" s="13">
        <v>11927557.735499997</v>
      </c>
      <c r="G32" s="22"/>
    </row>
    <row r="33" spans="1:7" x14ac:dyDescent="0.2">
      <c r="A33" t="s">
        <v>32</v>
      </c>
      <c r="B33" s="13">
        <v>2860192.8765000007</v>
      </c>
      <c r="D33" s="13">
        <v>5784230.3715000078</v>
      </c>
      <c r="F33" s="13">
        <v>9758910.8744999971</v>
      </c>
      <c r="G33" s="22"/>
    </row>
    <row r="34" spans="1:7" x14ac:dyDescent="0.2">
      <c r="A34" t="s">
        <v>5</v>
      </c>
      <c r="B34" s="18">
        <v>3175</v>
      </c>
    </row>
    <row r="37" spans="1:7" x14ac:dyDescent="0.2">
      <c r="A37" s="19" t="s">
        <v>33</v>
      </c>
    </row>
    <row r="38" spans="1:7" x14ac:dyDescent="0.2">
      <c r="A38" s="24" t="s">
        <v>36</v>
      </c>
    </row>
    <row r="39" spans="1:7" x14ac:dyDescent="0.2">
      <c r="A39" s="24" t="s">
        <v>35</v>
      </c>
    </row>
    <row r="40" spans="1:7" x14ac:dyDescent="0.2">
      <c r="A40" s="24" t="s">
        <v>34</v>
      </c>
    </row>
    <row r="41" spans="1:7" x14ac:dyDescent="0.2">
      <c r="A41" s="24" t="s">
        <v>37</v>
      </c>
    </row>
  </sheetData>
  <mergeCells count="2">
    <mergeCell ref="A1:F1"/>
    <mergeCell ref="A2:F2"/>
  </mergeCells>
  <phoneticPr fontId="4" type="noConversion"/>
  <printOptions horizontalCentered="1"/>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workbookViewId="0">
      <selection activeCell="D8" sqref="D8"/>
    </sheetView>
  </sheetViews>
  <sheetFormatPr defaultRowHeight="12.75" x14ac:dyDescent="0.2"/>
  <cols>
    <col min="1" max="1" width="22.7109375" bestFit="1" customWidth="1"/>
    <col min="2" max="2" width="15.42578125" bestFit="1" customWidth="1"/>
    <col min="3" max="3" width="2" customWidth="1"/>
    <col min="4" max="4" width="15.42578125" bestFit="1" customWidth="1"/>
    <col min="5" max="5" width="2.28515625" customWidth="1"/>
    <col min="6" max="6" width="15.5703125" bestFit="1" customWidth="1"/>
    <col min="7" max="7" width="15.42578125" style="1" bestFit="1" customWidth="1"/>
    <col min="9" max="9" width="14.42578125" bestFit="1" customWidth="1"/>
    <col min="11" max="11" width="14.42578125" bestFit="1" customWidth="1"/>
  </cols>
  <sheetData>
    <row r="1" spans="1:11" ht="60.75" customHeight="1" x14ac:dyDescent="0.2">
      <c r="A1" s="75"/>
      <c r="B1" s="75"/>
      <c r="C1" s="75"/>
      <c r="D1" s="75"/>
      <c r="E1" s="75"/>
      <c r="F1" s="75"/>
    </row>
    <row r="2" spans="1:11" ht="26.25" customHeight="1" x14ac:dyDescent="0.25">
      <c r="A2" s="76" t="s">
        <v>22</v>
      </c>
      <c r="B2" s="77"/>
      <c r="C2" s="77"/>
      <c r="D2" s="77"/>
      <c r="E2" s="77"/>
      <c r="F2" s="77"/>
    </row>
    <row r="3" spans="1:11" ht="26.25" customHeight="1" x14ac:dyDescent="0.25">
      <c r="A3" s="14"/>
      <c r="B3" s="15"/>
      <c r="C3" s="15"/>
      <c r="D3" s="17"/>
      <c r="E3" s="17"/>
      <c r="F3" s="17"/>
    </row>
    <row r="4" spans="1:11" x14ac:dyDescent="0.2">
      <c r="B4" s="10"/>
      <c r="C4" s="10"/>
      <c r="D4" s="16" t="s">
        <v>17</v>
      </c>
      <c r="E4" s="10"/>
      <c r="F4" s="16" t="s">
        <v>13</v>
      </c>
    </row>
    <row r="5" spans="1:11" x14ac:dyDescent="0.2">
      <c r="A5" s="9"/>
      <c r="B5" s="9" t="s">
        <v>23</v>
      </c>
      <c r="C5" s="9"/>
      <c r="D5" s="11" t="s">
        <v>11</v>
      </c>
      <c r="F5" s="11" t="s">
        <v>8</v>
      </c>
      <c r="G5" s="2"/>
    </row>
    <row r="7" spans="1:11" x14ac:dyDescent="0.2">
      <c r="A7" s="8" t="s">
        <v>3</v>
      </c>
      <c r="B7" s="8"/>
      <c r="C7" s="8"/>
    </row>
    <row r="8" spans="1:11" x14ac:dyDescent="0.2">
      <c r="A8" t="s">
        <v>1</v>
      </c>
      <c r="B8" s="13">
        <v>39086389.760000005</v>
      </c>
      <c r="D8" s="13">
        <v>130374198.59000002</v>
      </c>
      <c r="E8" s="13"/>
      <c r="F8" s="13">
        <v>216671831.06999999</v>
      </c>
      <c r="G8" s="22"/>
    </row>
    <row r="9" spans="1:11" x14ac:dyDescent="0.2">
      <c r="A9" t="s">
        <v>2</v>
      </c>
      <c r="B9" s="13">
        <v>35128032.550000004</v>
      </c>
      <c r="D9" s="13">
        <v>117551788.62</v>
      </c>
      <c r="E9" s="13"/>
      <c r="F9" s="13">
        <v>195016797.76000002</v>
      </c>
      <c r="G9" s="22"/>
    </row>
    <row r="10" spans="1:11" x14ac:dyDescent="0.2">
      <c r="A10" t="s">
        <v>0</v>
      </c>
      <c r="B10" s="13">
        <v>0</v>
      </c>
      <c r="D10" s="13">
        <v>0</v>
      </c>
      <c r="F10" s="13">
        <v>0</v>
      </c>
      <c r="G10" s="22"/>
    </row>
    <row r="11" spans="1:11" x14ac:dyDescent="0.2">
      <c r="A11" t="s">
        <v>31</v>
      </c>
      <c r="B11" s="13">
        <f>+B8-B9-B10</f>
        <v>3958357.2100000009</v>
      </c>
      <c r="D11" s="13">
        <f>+D8-D9-D10</f>
        <v>12822409.970000014</v>
      </c>
      <c r="F11" s="13">
        <f>+F8-F9-F10</f>
        <v>21655033.309999973</v>
      </c>
      <c r="G11" s="22"/>
      <c r="I11" s="22"/>
      <c r="K11" s="22"/>
    </row>
    <row r="12" spans="1:11" x14ac:dyDescent="0.2">
      <c r="A12" t="s">
        <v>25</v>
      </c>
      <c r="B12" s="13">
        <v>2177096.4655000009</v>
      </c>
      <c r="D12" s="13">
        <v>7052325.4835000085</v>
      </c>
      <c r="F12" s="13">
        <v>11910268.320499986</v>
      </c>
      <c r="G12" s="22"/>
    </row>
    <row r="13" spans="1:11" x14ac:dyDescent="0.2">
      <c r="A13" t="s">
        <v>32</v>
      </c>
      <c r="B13" s="13">
        <v>1781260.7445000005</v>
      </c>
      <c r="D13" s="13">
        <v>5770084.4865000062</v>
      </c>
      <c r="F13" s="13">
        <v>9744764.989499988</v>
      </c>
      <c r="G13" s="22"/>
    </row>
    <row r="14" spans="1:11" x14ac:dyDescent="0.2">
      <c r="A14" t="s">
        <v>5</v>
      </c>
      <c r="B14" s="18">
        <v>1099</v>
      </c>
    </row>
    <row r="17" spans="1:11" x14ac:dyDescent="0.2">
      <c r="A17" s="8" t="s">
        <v>4</v>
      </c>
      <c r="B17" s="8"/>
      <c r="C17" s="8"/>
    </row>
    <row r="18" spans="1:11" x14ac:dyDescent="0.2">
      <c r="A18" t="s">
        <v>1</v>
      </c>
      <c r="B18" s="13">
        <v>68646926.979999989</v>
      </c>
      <c r="C18" s="13"/>
      <c r="D18" s="13">
        <v>113642772.69</v>
      </c>
      <c r="E18" s="13"/>
      <c r="F18" s="13">
        <v>113642772.69</v>
      </c>
      <c r="G18" s="22"/>
    </row>
    <row r="19" spans="1:11" x14ac:dyDescent="0.2">
      <c r="A19" t="s">
        <v>2</v>
      </c>
      <c r="B19" s="13">
        <v>62723827.039999999</v>
      </c>
      <c r="C19" s="13"/>
      <c r="D19" s="13">
        <v>103729875.09</v>
      </c>
      <c r="E19" s="13"/>
      <c r="F19" s="13">
        <v>103729875.09</v>
      </c>
      <c r="G19" s="22"/>
    </row>
    <row r="20" spans="1:11" x14ac:dyDescent="0.2">
      <c r="A20" t="s">
        <v>0</v>
      </c>
      <c r="B20" s="13">
        <v>0</v>
      </c>
      <c r="C20" s="13"/>
      <c r="D20" s="13">
        <v>5.15</v>
      </c>
      <c r="E20" s="13"/>
      <c r="F20" s="13">
        <v>5.15</v>
      </c>
      <c r="G20" s="22"/>
    </row>
    <row r="21" spans="1:11" x14ac:dyDescent="0.2">
      <c r="A21" t="s">
        <v>31</v>
      </c>
      <c r="B21" s="13">
        <f>+B18-B19-B20</f>
        <v>5923099.9399999902</v>
      </c>
      <c r="D21" s="13">
        <f>+D18-D19-D20</f>
        <v>9912892.4499999937</v>
      </c>
      <c r="F21" s="13">
        <f>+F18-F19-F20</f>
        <v>9912892.4499999937</v>
      </c>
      <c r="G21" s="22"/>
      <c r="I21" s="22"/>
      <c r="K21" s="22"/>
    </row>
    <row r="22" spans="1:11" x14ac:dyDescent="0.2">
      <c r="A22" t="s">
        <v>25</v>
      </c>
      <c r="B22" s="13">
        <v>3257704.9669999951</v>
      </c>
      <c r="D22" s="13">
        <v>5452090.8474999974</v>
      </c>
      <c r="F22" s="13">
        <v>5452090.8474999974</v>
      </c>
      <c r="G22" s="22"/>
    </row>
    <row r="23" spans="1:11" x14ac:dyDescent="0.2">
      <c r="A23" t="s">
        <v>32</v>
      </c>
      <c r="B23" s="13">
        <v>2665394.9729999956</v>
      </c>
      <c r="D23" s="13">
        <v>4460801.6024999972</v>
      </c>
      <c r="F23" s="13">
        <v>4460801.6024999972</v>
      </c>
      <c r="G23" s="22"/>
    </row>
    <row r="24" spans="1:11" x14ac:dyDescent="0.2">
      <c r="A24" t="s">
        <v>5</v>
      </c>
      <c r="B24" s="18">
        <v>2076</v>
      </c>
      <c r="C24" s="13"/>
      <c r="D24" s="13"/>
      <c r="E24" s="13"/>
      <c r="F24" s="13"/>
    </row>
    <row r="27" spans="1:11" x14ac:dyDescent="0.2">
      <c r="A27" s="8" t="s">
        <v>6</v>
      </c>
      <c r="B27" s="8"/>
      <c r="C27" s="8"/>
    </row>
    <row r="28" spans="1:11" x14ac:dyDescent="0.2">
      <c r="A28" t="s">
        <v>1</v>
      </c>
      <c r="B28" s="13">
        <v>107733316.73999999</v>
      </c>
      <c r="D28" s="13">
        <v>244016971.28000003</v>
      </c>
      <c r="F28" s="13">
        <v>330314603.75999999</v>
      </c>
      <c r="G28" s="22"/>
    </row>
    <row r="29" spans="1:11" x14ac:dyDescent="0.2">
      <c r="A29" t="s">
        <v>2</v>
      </c>
      <c r="B29" s="13">
        <v>97851859.590000004</v>
      </c>
      <c r="D29" s="13">
        <v>221281663.71000001</v>
      </c>
      <c r="F29" s="13">
        <v>298746672.85000002</v>
      </c>
      <c r="G29" s="22"/>
    </row>
    <row r="30" spans="1:11" x14ac:dyDescent="0.2">
      <c r="A30" t="s">
        <v>0</v>
      </c>
      <c r="B30" s="13">
        <v>0</v>
      </c>
      <c r="D30" s="13">
        <v>5.15</v>
      </c>
      <c r="F30" s="13">
        <v>5.15</v>
      </c>
      <c r="G30" s="22"/>
    </row>
    <row r="31" spans="1:11" x14ac:dyDescent="0.2">
      <c r="A31" t="s">
        <v>31</v>
      </c>
      <c r="B31" s="13">
        <f>+B28-B29-B30</f>
        <v>9881457.1499999911</v>
      </c>
      <c r="D31" s="13">
        <f>+D28-D29-D30</f>
        <v>22735302.420000024</v>
      </c>
      <c r="F31" s="13">
        <f>+F28-F29-F30</f>
        <v>31567925.759999968</v>
      </c>
      <c r="G31" s="22"/>
      <c r="I31" s="22"/>
      <c r="K31" s="22"/>
    </row>
    <row r="32" spans="1:11" x14ac:dyDescent="0.2">
      <c r="A32" t="s">
        <v>25</v>
      </c>
      <c r="B32" s="13">
        <v>5434801.4324999955</v>
      </c>
      <c r="D32" s="13">
        <v>12504416.331000015</v>
      </c>
      <c r="F32" s="13">
        <v>17362359.167999983</v>
      </c>
      <c r="G32" s="22"/>
    </row>
    <row r="33" spans="1:7" x14ac:dyDescent="0.2">
      <c r="A33" t="s">
        <v>32</v>
      </c>
      <c r="B33" s="13">
        <v>4446655.7174999965</v>
      </c>
      <c r="D33" s="13">
        <v>10230886.089000011</v>
      </c>
      <c r="F33" s="13">
        <v>14205566.591999985</v>
      </c>
      <c r="G33" s="22"/>
    </row>
    <row r="34" spans="1:7" x14ac:dyDescent="0.2">
      <c r="A34" t="s">
        <v>5</v>
      </c>
      <c r="B34" s="18">
        <v>3175</v>
      </c>
    </row>
    <row r="37" spans="1:7" x14ac:dyDescent="0.2">
      <c r="A37" s="19" t="s">
        <v>33</v>
      </c>
    </row>
    <row r="38" spans="1:7" x14ac:dyDescent="0.2">
      <c r="A38" s="24" t="s">
        <v>36</v>
      </c>
    </row>
    <row r="39" spans="1:7" x14ac:dyDescent="0.2">
      <c r="A39" s="24" t="s">
        <v>35</v>
      </c>
    </row>
    <row r="40" spans="1:7" x14ac:dyDescent="0.2">
      <c r="A40" s="24" t="s">
        <v>34</v>
      </c>
    </row>
  </sheetData>
  <mergeCells count="2">
    <mergeCell ref="A1:F1"/>
    <mergeCell ref="A2:F2"/>
  </mergeCells>
  <phoneticPr fontId="4" type="noConversion"/>
  <printOptions horizontalCentered="1"/>
  <pageMargins left="0.75" right="0.75" top="1" bottom="1" header="0.5" footer="0.5"/>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43</vt:i4>
      </vt:variant>
      <vt:variant>
        <vt:lpstr>Named Ranges</vt:lpstr>
      </vt:variant>
      <vt:variant>
        <vt:i4>9</vt:i4>
      </vt:variant>
    </vt:vector>
  </HeadingPairs>
  <TitlesOfParts>
    <vt:vector size="52" baseType="lpstr">
      <vt:lpstr>Weekly</vt:lpstr>
      <vt:lpstr>Nov 6</vt:lpstr>
      <vt:lpstr>Nov 13</vt:lpstr>
      <vt:lpstr>Nov 20</vt:lpstr>
      <vt:lpstr>Nov 27</vt:lpstr>
      <vt:lpstr>Dec 4</vt:lpstr>
      <vt:lpstr>Dec 11</vt:lpstr>
      <vt:lpstr>Dec 18</vt:lpstr>
      <vt:lpstr>Dec 25</vt:lpstr>
      <vt:lpstr>Jan 1</vt:lpstr>
      <vt:lpstr>Jan 8</vt:lpstr>
      <vt:lpstr>Jan 15</vt:lpstr>
      <vt:lpstr>Jan22</vt:lpstr>
      <vt:lpstr>Jan 29</vt:lpstr>
      <vt:lpstr>Feb 5</vt:lpstr>
      <vt:lpstr>Feb 12</vt:lpstr>
      <vt:lpstr>Feb 19</vt:lpstr>
      <vt:lpstr>Feb 26</vt:lpstr>
      <vt:lpstr>Mar 5</vt:lpstr>
      <vt:lpstr>Mar 12</vt:lpstr>
      <vt:lpstr>Mar 19</vt:lpstr>
      <vt:lpstr>Mar 26</vt:lpstr>
      <vt:lpstr>April 2</vt:lpstr>
      <vt:lpstr>April 9</vt:lpstr>
      <vt:lpstr>April 16</vt:lpstr>
      <vt:lpstr>April 23</vt:lpstr>
      <vt:lpstr>April 30</vt:lpstr>
      <vt:lpstr>May 7</vt:lpstr>
      <vt:lpstr>May 14</vt:lpstr>
      <vt:lpstr>June 25</vt:lpstr>
      <vt:lpstr>June 18</vt:lpstr>
      <vt:lpstr>July 2</vt:lpstr>
      <vt:lpstr>July 23</vt:lpstr>
      <vt:lpstr>FY 14 15 (July - June)</vt:lpstr>
      <vt:lpstr>Footnotes</vt:lpstr>
      <vt:lpstr>July 30</vt:lpstr>
      <vt:lpstr>July 16</vt:lpstr>
      <vt:lpstr>July 9</vt:lpstr>
      <vt:lpstr>June 11</vt:lpstr>
      <vt:lpstr>June 4</vt:lpstr>
      <vt:lpstr>May 28</vt:lpstr>
      <vt:lpstr>May 21</vt:lpstr>
      <vt:lpstr>Annual</vt:lpstr>
      <vt:lpstr>'Feb 19'!Print_Area</vt:lpstr>
      <vt:lpstr>Footnotes!Print_Area</vt:lpstr>
      <vt:lpstr>'FY 14 15 (July - June)'!Print_Area</vt:lpstr>
      <vt:lpstr>'June 4'!Print_Area</vt:lpstr>
      <vt:lpstr>'Mar 12'!Print_Area</vt:lpstr>
      <vt:lpstr>'Feb 19'!Print_Titles</vt:lpstr>
      <vt:lpstr>'FY 14 15 (July - June)'!Print_Titles</vt:lpstr>
      <vt:lpstr>'June 4'!Print_Titles</vt:lpstr>
      <vt:lpstr>'Mar 12'!Print_Titles</vt:lpstr>
    </vt:vector>
  </TitlesOfParts>
  <Company>Commonwealth of Pennsylvania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Gaming Control Board</dc:creator>
  <cp:lastModifiedBy>Gaming Control Board</cp:lastModifiedBy>
  <cp:lastPrinted>2015-06-02T21:00:08Z</cp:lastPrinted>
  <dcterms:created xsi:type="dcterms:W3CDTF">2006-12-27T14:53:17Z</dcterms:created>
  <dcterms:modified xsi:type="dcterms:W3CDTF">2015-07-02T18:52:36Z</dcterms:modified>
</cp:coreProperties>
</file>

<file path=docProps/custom.xml><?xml version="1.0" encoding="utf-8"?>
<Properties xmlns="http://schemas.openxmlformats.org/officeDocument/2006/custom-properties" xmlns:vt="http://schemas.openxmlformats.org/officeDocument/2006/docPropsVTypes"/>
</file>