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G:\Gaming Revenue\Fiscal Year Summaries\"/>
    </mc:Choice>
  </mc:AlternateContent>
  <xr:revisionPtr revIDLastSave="0" documentId="13_ncr:1_{CCD08AA0-6385-457E-9FBD-FCAB30DB7599}" xr6:coauthVersionLast="41" xr6:coauthVersionMax="41" xr10:uidLastSave="{00000000-0000-0000-0000-000000000000}"/>
  <bookViews>
    <workbookView xWindow="28680" yWindow="-120" windowWidth="29040" windowHeight="15840" firstSheet="33" activeTab="33" xr2:uid="{00000000-000D-0000-FFFF-FFFF00000000}"/>
  </bookViews>
  <sheets>
    <sheet name="Weekly" sheetId="1" state="hidden" r:id="rId1"/>
    <sheet name="Nov 6" sheetId="7" state="hidden" r:id="rId2"/>
    <sheet name="Nov 13" sheetId="2" state="hidden" r:id="rId3"/>
    <sheet name="Nov 20" sheetId="4" state="hidden" r:id="rId4"/>
    <sheet name="Nov 27" sheetId="5" state="hidden" r:id="rId5"/>
    <sheet name="Dec 4" sheetId="6" state="hidden" r:id="rId6"/>
    <sheet name="Dec 11" sheetId="8" state="hidden" r:id="rId7"/>
    <sheet name="Dec 18" sheetId="9" state="hidden" r:id="rId8"/>
    <sheet name="Dec 25" sheetId="10" state="hidden" r:id="rId9"/>
    <sheet name="Jan 1" sheetId="11" state="hidden" r:id="rId10"/>
    <sheet name="Jan 8" sheetId="12" state="hidden" r:id="rId11"/>
    <sheet name="Jan 15" sheetId="13" state="hidden" r:id="rId12"/>
    <sheet name="Jan22" sheetId="14" state="hidden" r:id="rId13"/>
    <sheet name="Jan 29" sheetId="15" state="hidden" r:id="rId14"/>
    <sheet name="Feb 5" sheetId="16" state="hidden" r:id="rId15"/>
    <sheet name="Feb 12" sheetId="17" state="hidden" r:id="rId16"/>
    <sheet name="Feb 19" sheetId="18" state="hidden" r:id="rId17"/>
    <sheet name="Feb 26" sheetId="19" state="hidden" r:id="rId18"/>
    <sheet name="Mar 5" sheetId="20" state="hidden" r:id="rId19"/>
    <sheet name="Mar 12" sheetId="21" state="hidden" r:id="rId20"/>
    <sheet name="Mar 19" sheetId="22" state="hidden" r:id="rId21"/>
    <sheet name="Mar 26" sheetId="23" state="hidden" r:id="rId22"/>
    <sheet name="April 2" sheetId="24" state="hidden" r:id="rId23"/>
    <sheet name="April 9" sheetId="25" state="hidden" r:id="rId24"/>
    <sheet name="April 16" sheetId="26" state="hidden" r:id="rId25"/>
    <sheet name="April 23" sheetId="28" state="hidden" r:id="rId26"/>
    <sheet name="April 30" sheetId="29" state="hidden" r:id="rId27"/>
    <sheet name="May 7" sheetId="30" state="hidden" r:id="rId28"/>
    <sheet name="May 14" sheetId="31" state="hidden" r:id="rId29"/>
    <sheet name="June 25" sheetId="37" state="hidden" r:id="rId30"/>
    <sheet name="June 18" sheetId="36" state="hidden" r:id="rId31"/>
    <sheet name="July 2" sheetId="38" state="hidden" r:id="rId32"/>
    <sheet name="July 23" sheetId="41" state="hidden" r:id="rId33"/>
    <sheet name="Slot Summary" sheetId="45" r:id="rId34"/>
    <sheet name="Footnotes" sheetId="47" r:id="rId35"/>
    <sheet name="July 30" sheetId="42" state="hidden" r:id="rId36"/>
    <sheet name="July 16" sheetId="40" state="hidden" r:id="rId37"/>
    <sheet name="July 9" sheetId="39" state="hidden" r:id="rId38"/>
    <sheet name="June 11" sheetId="35" state="hidden" r:id="rId39"/>
    <sheet name="June 4" sheetId="34" state="hidden" r:id="rId40"/>
    <sheet name="May 28" sheetId="33" state="hidden" r:id="rId41"/>
    <sheet name="May 21" sheetId="32" state="hidden" r:id="rId42"/>
    <sheet name="Annual" sheetId="3" state="hidden" r:id="rId43"/>
  </sheets>
  <definedNames>
    <definedName name="_xlnm.Print_Area" localSheetId="16">'Feb 19'!$A$7:$F$61</definedName>
    <definedName name="_xlnm.Print_Area" localSheetId="34">Footnotes!$A$1:$F$9</definedName>
    <definedName name="_xlnm.Print_Area" localSheetId="39">'June 4'!$A$7:$F$72</definedName>
    <definedName name="_xlnm.Print_Area" localSheetId="19">'Mar 12'!$A$7:$F$61</definedName>
    <definedName name="_xlnm.Print_Area" localSheetId="33">'Slot Summary'!$C$1:$S$185</definedName>
    <definedName name="_xlnm.Print_Titles" localSheetId="16">'Feb 19'!$1:$6</definedName>
    <definedName name="_xlnm.Print_Titles" localSheetId="39">'June 4'!$1:$5</definedName>
    <definedName name="_xlnm.Print_Titles" localSheetId="19">'Mar 12'!$1:$6</definedName>
    <definedName name="_xlnm.Print_Titles" localSheetId="33">'Slot Summary'!$A:$B,'Slot Summary'!$2:$4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69" i="42" l="1"/>
  <c r="H68" i="42"/>
  <c r="H58" i="42"/>
  <c r="H57" i="42"/>
  <c r="H48" i="42"/>
  <c r="H47" i="42"/>
  <c r="H36" i="42"/>
  <c r="H35" i="42"/>
  <c r="H25" i="42"/>
  <c r="H24" i="42"/>
  <c r="H14" i="42"/>
  <c r="H13" i="42"/>
  <c r="F69" i="42"/>
  <c r="F68" i="42"/>
  <c r="F58" i="42"/>
  <c r="F57" i="42"/>
  <c r="F48" i="42"/>
  <c r="F47" i="42"/>
  <c r="F36" i="42"/>
  <c r="F35" i="42"/>
  <c r="F25" i="42"/>
  <c r="F24" i="42"/>
  <c r="F14" i="42"/>
  <c r="F13" i="42"/>
  <c r="D69" i="42"/>
  <c r="D68" i="42"/>
  <c r="D58" i="42"/>
  <c r="D57" i="42"/>
  <c r="D48" i="42"/>
  <c r="D47" i="42"/>
  <c r="D36" i="42"/>
  <c r="D35" i="42"/>
  <c r="D25" i="42"/>
  <c r="D24" i="42"/>
  <c r="D14" i="42"/>
  <c r="D13" i="42"/>
  <c r="B67" i="42"/>
  <c r="B68" i="42" s="1"/>
  <c r="B56" i="42"/>
  <c r="B57" i="42" s="1"/>
  <c r="B46" i="42"/>
  <c r="B47" i="42" s="1"/>
  <c r="B23" i="42"/>
  <c r="B24" i="42" s="1"/>
  <c r="B34" i="42"/>
  <c r="B35" i="42" s="1"/>
  <c r="B12" i="42"/>
  <c r="B13" i="42" s="1"/>
  <c r="B70" i="42"/>
  <c r="H68" i="37"/>
  <c r="H67" i="37"/>
  <c r="F68" i="38"/>
  <c r="F67" i="38"/>
  <c r="F57" i="38"/>
  <c r="F56" i="38"/>
  <c r="F47" i="38"/>
  <c r="F46" i="38"/>
  <c r="F35" i="38"/>
  <c r="F34" i="38"/>
  <c r="F24" i="38"/>
  <c r="F23" i="38"/>
  <c r="F14" i="38"/>
  <c r="F13" i="38"/>
  <c r="D68" i="38"/>
  <c r="D67" i="38"/>
  <c r="D57" i="38"/>
  <c r="D56" i="38"/>
  <c r="D47" i="38"/>
  <c r="D46" i="38"/>
  <c r="D35" i="38"/>
  <c r="D34" i="38"/>
  <c r="D24" i="38"/>
  <c r="D23" i="38"/>
  <c r="D14" i="38"/>
  <c r="D13" i="38"/>
  <c r="B66" i="38"/>
  <c r="B68" i="38" s="1"/>
  <c r="B64" i="38"/>
  <c r="B63" i="38"/>
  <c r="B62" i="38"/>
  <c r="B55" i="38"/>
  <c r="B57" i="38" s="1"/>
  <c r="B54" i="38"/>
  <c r="B53" i="38"/>
  <c r="B52" i="38"/>
  <c r="B45" i="38"/>
  <c r="B47" i="38" s="1"/>
  <c r="B44" i="38"/>
  <c r="B43" i="38"/>
  <c r="B42" i="38"/>
  <c r="B33" i="38"/>
  <c r="B35" i="38" s="1"/>
  <c r="B31" i="38"/>
  <c r="B30" i="38"/>
  <c r="B29" i="38"/>
  <c r="B22" i="38"/>
  <c r="B24" i="38" s="1"/>
  <c r="B21" i="38"/>
  <c r="B20" i="38"/>
  <c r="B19" i="38"/>
  <c r="B12" i="38"/>
  <c r="B14" i="38" s="1"/>
  <c r="B11" i="38"/>
  <c r="B10" i="38"/>
  <c r="B9" i="38"/>
  <c r="B8" i="38"/>
  <c r="B69" i="38"/>
  <c r="B69" i="36"/>
  <c r="F68" i="35"/>
  <c r="F67" i="35"/>
  <c r="F57" i="35"/>
  <c r="F56" i="35"/>
  <c r="F47" i="35"/>
  <c r="F46" i="35"/>
  <c r="F35" i="35"/>
  <c r="F34" i="35"/>
  <c r="F24" i="35"/>
  <c r="F23" i="35"/>
  <c r="F14" i="35"/>
  <c r="F13" i="35"/>
  <c r="D68" i="35"/>
  <c r="D67" i="35"/>
  <c r="D57" i="35"/>
  <c r="D56" i="35"/>
  <c r="D47" i="35"/>
  <c r="D46" i="35"/>
  <c r="D35" i="35"/>
  <c r="D34" i="35"/>
  <c r="D24" i="35"/>
  <c r="D23" i="35"/>
  <c r="D14" i="35"/>
  <c r="D13" i="35"/>
  <c r="B66" i="35"/>
  <c r="B68" i="35" s="1"/>
  <c r="B65" i="35"/>
  <c r="B64" i="35"/>
  <c r="B63" i="35"/>
  <c r="B62" i="35"/>
  <c r="B55" i="35"/>
  <c r="B57" i="35" s="1"/>
  <c r="B54" i="35"/>
  <c r="B53" i="35"/>
  <c r="B52" i="35"/>
  <c r="B45" i="35"/>
  <c r="B47" i="35" s="1"/>
  <c r="B44" i="35"/>
  <c r="B43" i="35"/>
  <c r="B42" i="35"/>
  <c r="B33" i="35"/>
  <c r="B35" i="35" s="1"/>
  <c r="B32" i="35"/>
  <c r="B31" i="35"/>
  <c r="B30" i="35"/>
  <c r="B29" i="35"/>
  <c r="B22" i="35"/>
  <c r="B24" i="35" s="1"/>
  <c r="B21" i="35"/>
  <c r="B20" i="35"/>
  <c r="B19" i="35"/>
  <c r="B12" i="35"/>
  <c r="B14" i="35" s="1"/>
  <c r="B11" i="35"/>
  <c r="B10" i="35"/>
  <c r="B9" i="35"/>
  <c r="B8" i="35"/>
  <c r="B69" i="35"/>
  <c r="H58" i="33"/>
  <c r="H57" i="33"/>
  <c r="H47" i="33"/>
  <c r="H46" i="33"/>
  <c r="H35" i="33"/>
  <c r="H34" i="33"/>
  <c r="H24" i="33"/>
  <c r="H23" i="33"/>
  <c r="H14" i="33"/>
  <c r="H13" i="33"/>
  <c r="F58" i="33"/>
  <c r="F57" i="33"/>
  <c r="F47" i="33"/>
  <c r="F46" i="33"/>
  <c r="F35" i="33"/>
  <c r="F34" i="33"/>
  <c r="F24" i="33"/>
  <c r="F23" i="33"/>
  <c r="F14" i="33"/>
  <c r="F13" i="33"/>
  <c r="D58" i="33"/>
  <c r="D57" i="33"/>
  <c r="D47" i="33"/>
  <c r="D46" i="33"/>
  <c r="D35" i="33"/>
  <c r="D34" i="33"/>
  <c r="D24" i="33"/>
  <c r="D23" i="33"/>
  <c r="D14" i="33"/>
  <c r="D13" i="33"/>
  <c r="B54" i="33"/>
  <c r="B53" i="33"/>
  <c r="B52" i="33"/>
  <c r="B45" i="33"/>
  <c r="B47" i="33" s="1"/>
  <c r="B33" i="33"/>
  <c r="B34" i="33" s="1"/>
  <c r="B22" i="33"/>
  <c r="B23" i="33" s="1"/>
  <c r="B12" i="33"/>
  <c r="B13" i="33" s="1"/>
  <c r="B59" i="32"/>
  <c r="B59" i="31"/>
  <c r="B59" i="30"/>
  <c r="B58" i="28"/>
  <c r="F55" i="28"/>
  <c r="F57" i="28" s="1"/>
  <c r="D55" i="28"/>
  <c r="D57" i="28" s="1"/>
  <c r="B44" i="28"/>
  <c r="B46" i="28" s="1"/>
  <c r="B32" i="28"/>
  <c r="B34" i="28" s="1"/>
  <c r="B22" i="28"/>
  <c r="B24" i="28" s="1"/>
  <c r="B12" i="28"/>
  <c r="B55" i="28"/>
  <c r="B57" i="28" s="1"/>
  <c r="F54" i="28"/>
  <c r="D54" i="28"/>
  <c r="B54" i="28"/>
  <c r="F53" i="28"/>
  <c r="D53" i="28"/>
  <c r="B43" i="28"/>
  <c r="B53" i="28" s="1"/>
  <c r="B31" i="28"/>
  <c r="B21" i="28"/>
  <c r="F52" i="28"/>
  <c r="D52" i="28"/>
  <c r="B42" i="28"/>
  <c r="B30" i="28"/>
  <c r="B20" i="28"/>
  <c r="B9" i="28"/>
  <c r="B52" i="28"/>
  <c r="F51" i="28"/>
  <c r="D51" i="28"/>
  <c r="B41" i="28"/>
  <c r="B29" i="28"/>
  <c r="B19" i="28"/>
  <c r="B8" i="28"/>
  <c r="B51" i="28"/>
  <c r="F46" i="28"/>
  <c r="D46" i="28"/>
  <c r="F45" i="28"/>
  <c r="D45" i="28"/>
  <c r="F34" i="28"/>
  <c r="D34" i="28"/>
  <c r="F33" i="28"/>
  <c r="D33" i="28"/>
  <c r="B33" i="28"/>
  <c r="F24" i="28"/>
  <c r="D24" i="28"/>
  <c r="F23" i="28"/>
  <c r="D23" i="28"/>
  <c r="B23" i="28"/>
  <c r="F14" i="28"/>
  <c r="D14" i="28"/>
  <c r="B14" i="28"/>
  <c r="F13" i="28"/>
  <c r="D13" i="28"/>
  <c r="B13" i="28"/>
  <c r="F46" i="26"/>
  <c r="F45" i="26"/>
  <c r="F34" i="26"/>
  <c r="F33" i="26"/>
  <c r="F24" i="26"/>
  <c r="F23" i="26"/>
  <c r="F14" i="26"/>
  <c r="F13" i="26"/>
  <c r="F55" i="26"/>
  <c r="F57" i="26" s="1"/>
  <c r="F54" i="26"/>
  <c r="F53" i="26"/>
  <c r="F52" i="26"/>
  <c r="F51" i="26"/>
  <c r="D55" i="26"/>
  <c r="D57" i="26" s="1"/>
  <c r="D54" i="26"/>
  <c r="D53" i="26"/>
  <c r="D52" i="26"/>
  <c r="D51" i="26"/>
  <c r="D46" i="26"/>
  <c r="D45" i="26"/>
  <c r="D34" i="26"/>
  <c r="D33" i="26"/>
  <c r="D24" i="26"/>
  <c r="D23" i="26"/>
  <c r="D14" i="26"/>
  <c r="D13" i="26"/>
  <c r="B58" i="26"/>
  <c r="B44" i="26"/>
  <c r="B55" i="26" s="1"/>
  <c r="B32" i="26"/>
  <c r="B34" i="26" s="1"/>
  <c r="B22" i="26"/>
  <c r="B24" i="26" s="1"/>
  <c r="B12" i="26"/>
  <c r="B14" i="26" s="1"/>
  <c r="B54" i="26"/>
  <c r="B42" i="26"/>
  <c r="B30" i="26"/>
  <c r="B20" i="26"/>
  <c r="B9" i="26"/>
  <c r="B52" i="26"/>
  <c r="B43" i="26"/>
  <c r="B53" i="26" s="1"/>
  <c r="B31" i="26"/>
  <c r="B21" i="26"/>
  <c r="B41" i="26"/>
  <c r="B51" i="26" s="1"/>
  <c r="B29" i="26"/>
  <c r="B19" i="26"/>
  <c r="B8" i="26"/>
  <c r="B23" i="26"/>
  <c r="F33" i="12"/>
  <c r="D33" i="12"/>
  <c r="B33" i="12"/>
  <c r="F12" i="12"/>
  <c r="D12" i="12"/>
  <c r="B12" i="12"/>
  <c r="F22" i="12"/>
  <c r="D22" i="12"/>
  <c r="B22" i="12"/>
  <c r="F31" i="11"/>
  <c r="D31" i="11"/>
  <c r="B31" i="11"/>
  <c r="F21" i="11"/>
  <c r="D21" i="11"/>
  <c r="B21" i="11"/>
  <c r="F11" i="11"/>
  <c r="D11" i="11"/>
  <c r="B11" i="11"/>
  <c r="F11" i="10"/>
  <c r="D11" i="10"/>
  <c r="B11" i="10"/>
  <c r="F21" i="10"/>
  <c r="D21" i="10"/>
  <c r="B21" i="10"/>
  <c r="F31" i="10"/>
  <c r="D31" i="10"/>
  <c r="B31" i="10"/>
  <c r="F11" i="9"/>
  <c r="D11" i="9"/>
  <c r="B11" i="9"/>
  <c r="F21" i="9"/>
  <c r="D21" i="9"/>
  <c r="B21" i="9"/>
  <c r="F31" i="9"/>
  <c r="D31" i="9"/>
  <c r="B31" i="9"/>
  <c r="F31" i="8"/>
  <c r="D31" i="8"/>
  <c r="B31" i="8"/>
  <c r="F21" i="8"/>
  <c r="D21" i="8"/>
  <c r="B21" i="8"/>
  <c r="F11" i="8"/>
  <c r="D11" i="8"/>
  <c r="B11" i="8"/>
  <c r="F11" i="6"/>
  <c r="D11" i="6"/>
  <c r="B11" i="6"/>
  <c r="H11" i="5"/>
  <c r="F11" i="5"/>
  <c r="D11" i="5"/>
  <c r="B11" i="5"/>
  <c r="F11" i="4"/>
  <c r="D11" i="4"/>
  <c r="B11" i="4"/>
  <c r="F11" i="2"/>
  <c r="D11" i="2"/>
  <c r="B11" i="2"/>
  <c r="F11" i="7"/>
  <c r="D11" i="7"/>
  <c r="B11" i="7"/>
  <c r="B24" i="33"/>
  <c r="B36" i="42"/>
  <c r="B69" i="42"/>
  <c r="D56" i="28"/>
  <c r="B45" i="28" l="1"/>
  <c r="B33" i="26"/>
  <c r="F56" i="26"/>
  <c r="B46" i="33"/>
  <c r="B13" i="35"/>
  <c r="B46" i="26"/>
  <c r="B56" i="33"/>
  <c r="B58" i="33" s="1"/>
  <c r="B48" i="42"/>
  <c r="B67" i="35"/>
  <c r="D56" i="26"/>
  <c r="B13" i="38"/>
  <c r="B56" i="38"/>
  <c r="B25" i="42"/>
  <c r="B13" i="26"/>
  <c r="B45" i="26"/>
  <c r="F56" i="28"/>
  <c r="B14" i="33"/>
  <c r="B23" i="35"/>
  <c r="B46" i="35"/>
  <c r="B34" i="38"/>
  <c r="B57" i="26"/>
  <c r="B56" i="26"/>
  <c r="B56" i="28"/>
  <c r="B34" i="35"/>
  <c r="B56" i="35"/>
  <c r="B23" i="38"/>
  <c r="B46" i="38"/>
  <c r="B67" i="38"/>
  <c r="B35" i="33"/>
  <c r="B14" i="42"/>
  <c r="B58" i="42"/>
  <c r="B57" i="33" l="1"/>
</calcChain>
</file>

<file path=xl/sharedStrings.xml><?xml version="1.0" encoding="utf-8"?>
<sst xmlns="http://schemas.openxmlformats.org/spreadsheetml/2006/main" count="2058" uniqueCount="131">
  <si>
    <t>Promotional Plays</t>
  </si>
  <si>
    <t>Wagers</t>
  </si>
  <si>
    <t>Payouts</t>
  </si>
  <si>
    <t>Mohegan Sun</t>
  </si>
  <si>
    <t>Philadelphia Park</t>
  </si>
  <si>
    <t>Authorized Slot Machines</t>
  </si>
  <si>
    <t>Total</t>
  </si>
  <si>
    <t>Gaming Site</t>
  </si>
  <si>
    <t>Year-to-Date</t>
  </si>
  <si>
    <t>Statistics for the Week of Jan 1, 2007 - Jan 6, 2007</t>
  </si>
  <si>
    <t>Statistics for the Year Ended December 31, 2006</t>
  </si>
  <si>
    <t>Month-to-Date</t>
  </si>
  <si>
    <t>Week of Nov 13</t>
  </si>
  <si>
    <t>2006</t>
  </si>
  <si>
    <t>November 2006</t>
  </si>
  <si>
    <t>Week of Nov 20</t>
  </si>
  <si>
    <t>Week of Nov 27</t>
  </si>
  <si>
    <t>December 2006</t>
  </si>
  <si>
    <t>Week of Dec 4</t>
  </si>
  <si>
    <t>Week of Nov 6</t>
  </si>
  <si>
    <t>Week of Dec 11</t>
  </si>
  <si>
    <t>Week of Dec 18</t>
  </si>
  <si>
    <t>Gaming Revenues</t>
  </si>
  <si>
    <t>Week of Dec 25</t>
  </si>
  <si>
    <t>Philadelphia Park*</t>
  </si>
  <si>
    <t>Tax (55%)</t>
  </si>
  <si>
    <t>Week of Jan 1</t>
  </si>
  <si>
    <t>January 2007</t>
  </si>
  <si>
    <t>2007</t>
  </si>
  <si>
    <t>Week of Jan 8</t>
  </si>
  <si>
    <t>Adjustments</t>
  </si>
  <si>
    <t>Gross Terminal Revenue</t>
  </si>
  <si>
    <t>Operator Share (45%)</t>
  </si>
  <si>
    <t>Report Notes</t>
  </si>
  <si>
    <t>- Promotional plays are not taxed per statute.</t>
  </si>
  <si>
    <t>- Tax Revenue and Operator Share estimated by PGCB.</t>
  </si>
  <si>
    <t>- The Authorized Slot Machine count is an average and can vary slightly day to day.</t>
  </si>
  <si>
    <t>- Figures for Week of Dec 18th for Philadelphia Park include test night results of Dec 18th.</t>
  </si>
  <si>
    <t>- Figures for Week of Dec 11th for Philadelphia Park reflect test night results of Dec 17th.</t>
  </si>
  <si>
    <t>- Figures for Week of Nov 6 reflect test night results of Nov 10th and 12th.</t>
  </si>
  <si>
    <t>- Accout adjustments made by Department of Revenue based on analysis of daily reports through the Central Computer System.</t>
  </si>
  <si>
    <t>Harrah's Chester Downs</t>
  </si>
  <si>
    <t>Week of Jan 15</t>
  </si>
  <si>
    <t>- Harrah's Chester Downs figures for Week of Jan 15 reflect test night results of Jan 20th and 21st.</t>
  </si>
  <si>
    <t>Week of Jan 22</t>
  </si>
  <si>
    <t>Week of Jan 29</t>
  </si>
  <si>
    <t>February 2007</t>
  </si>
  <si>
    <t>Week of February 5</t>
  </si>
  <si>
    <t>Week of February 12</t>
  </si>
  <si>
    <t>Week of February 19</t>
  </si>
  <si>
    <t>Presque Isle</t>
  </si>
  <si>
    <t>Report Notes
• The Authorized Slot Machine count is an average and can vary slightly day to day.
• Tax Revenue and Operator Share estimated by PGCB.
• Account adjustments made by Department of Revenue based on analysis of daily reports through the Central Computer System.
• Promotional plays are not taxed per statute.</t>
  </si>
  <si>
    <t>Week of February 26</t>
  </si>
  <si>
    <t>March 2007</t>
  </si>
  <si>
    <t>Report Notes
• The Authorized Slot Machine count is an average and can vary slightly day to day.
• Tax Revenue and Operator Share estimated by PGCB.
• Account adjustments made by Department of Revenue based on analysis of daily reports through the Central Computer System.
• Promotional plays are not taxed per statute.
• Presque Isle figures reflect test night data of 2/26 and results of operations for the period 2/28 through 3/3.</t>
  </si>
  <si>
    <t>Week of</t>
  </si>
  <si>
    <t>March 5 - March 11</t>
  </si>
  <si>
    <t>March 12 - March 18</t>
  </si>
  <si>
    <t>March 19 - March 25</t>
  </si>
  <si>
    <t>March 26 - April 1</t>
  </si>
  <si>
    <t>April 2007</t>
  </si>
  <si>
    <t>Month-to Date</t>
  </si>
  <si>
    <t>April 2 - April 8</t>
  </si>
  <si>
    <t xml:space="preserve">                                                                        </t>
  </si>
  <si>
    <t>April 9 - April 15</t>
  </si>
  <si>
    <t>April 23 - April 29</t>
  </si>
  <si>
    <t>April 30 - May 6</t>
  </si>
  <si>
    <t>May 2007</t>
  </si>
  <si>
    <t>May 7 - May 13</t>
  </si>
  <si>
    <t>May 14 - May 20</t>
  </si>
  <si>
    <t>May 21 - May 27</t>
  </si>
  <si>
    <t>May 28 - June 3</t>
  </si>
  <si>
    <t>June 2007</t>
  </si>
  <si>
    <t>June 4 - June 10</t>
  </si>
  <si>
    <t>The Meadows</t>
  </si>
  <si>
    <t>June 11 - June 17</t>
  </si>
  <si>
    <t>June 18 - June 24</t>
  </si>
  <si>
    <t>June 25 - July 1</t>
  </si>
  <si>
    <t>July 2007</t>
  </si>
  <si>
    <t>July 2 - July 8</t>
  </si>
  <si>
    <t>July 9 - July 15</t>
  </si>
  <si>
    <t>July 16 - July 22</t>
  </si>
  <si>
    <t>July 23 - July 29</t>
  </si>
  <si>
    <t>July 30 - August 5</t>
  </si>
  <si>
    <t>August 2007</t>
  </si>
  <si>
    <t>State Tax (34%)</t>
  </si>
  <si>
    <t>Grand Total</t>
  </si>
  <si>
    <t>Mount Airy</t>
  </si>
  <si>
    <t>Penn National</t>
  </si>
  <si>
    <r>
      <t xml:space="preserve">Promotional Plays (Internal) </t>
    </r>
    <r>
      <rPr>
        <vertAlign val="superscript"/>
        <sz val="10"/>
        <rFont val="Book Antiqua"/>
        <family val="1"/>
      </rPr>
      <t>1</t>
    </r>
  </si>
  <si>
    <r>
      <t xml:space="preserve">Promotional Plays (External) </t>
    </r>
    <r>
      <rPr>
        <vertAlign val="superscript"/>
        <sz val="10"/>
        <rFont val="Book Antiqua"/>
        <family val="1"/>
      </rPr>
      <t>1</t>
    </r>
  </si>
  <si>
    <r>
      <t xml:space="preserve">Adjustments </t>
    </r>
    <r>
      <rPr>
        <vertAlign val="superscript"/>
        <sz val="10"/>
        <rFont val="Book Antiqua"/>
        <family val="1"/>
      </rPr>
      <t>2</t>
    </r>
  </si>
  <si>
    <r>
      <t xml:space="preserve">LSA (4%) </t>
    </r>
    <r>
      <rPr>
        <vertAlign val="superscript"/>
        <sz val="10"/>
        <rFont val="Book Antiqua"/>
        <family val="1"/>
      </rPr>
      <t>3</t>
    </r>
  </si>
  <si>
    <r>
      <t xml:space="preserve">PRHDF </t>
    </r>
    <r>
      <rPr>
        <vertAlign val="superscript"/>
        <sz val="10"/>
        <rFont val="Book Antiqua"/>
        <family val="1"/>
      </rPr>
      <t>5</t>
    </r>
  </si>
  <si>
    <r>
      <t xml:space="preserve">GTR % Change </t>
    </r>
    <r>
      <rPr>
        <vertAlign val="superscript"/>
        <sz val="10"/>
        <rFont val="Book Antiqua"/>
        <family val="1"/>
      </rPr>
      <t>7</t>
    </r>
  </si>
  <si>
    <t>N/A</t>
  </si>
  <si>
    <t>The Rivers</t>
  </si>
  <si>
    <t>FOOTNOTES:</t>
  </si>
  <si>
    <r>
      <t xml:space="preserve">1 </t>
    </r>
    <r>
      <rPr>
        <i/>
        <sz val="10"/>
        <rFont val="Arial"/>
        <family val="2"/>
      </rPr>
      <t>Promotional plays are determined to be internal or external based on the way that they are handled by the slot machine meters and the Department of Revenue’s central computer system (CCS).  Internal promotional plays are recorded as wagers when they are played.  Since the statutory definition of gross terminal revenue (GTR) excludes promotional play, the internal plays must be subtracted from "Wagers Received" before the GTR is calculated and the appropriate tax rate is applied.  
External promotional plays are recorded as both a wager and a payout when they are played.  Therefore, external plays must be subtracted from both "Wagers Received" and "Amount Won" before the GTR is calculated and the appropriate tax rate is applied.  This results a net change of zero to GTR and the appearance that the external promotional plays have no impact on GTR.  In reality all promotional play, whether internal or external, is deducted from GTR.
Since the inclusion of external promotional plays in the "Amount Won" essentially overstates the amount won when compared to other venues with internal promotional play only, the external promotional play must be deducted from the "Amount Won" prior to the calculation of any payout percentage.</t>
    </r>
  </si>
  <si>
    <r>
      <t>3</t>
    </r>
    <r>
      <rPr>
        <i/>
        <sz val="10"/>
        <rFont val="Arial"/>
        <family val="2"/>
      </rPr>
      <t xml:space="preserve"> Local Share Assessment               </t>
    </r>
  </si>
  <si>
    <r>
      <t xml:space="preserve">4 </t>
    </r>
    <r>
      <rPr>
        <i/>
        <sz val="10"/>
        <rFont val="Arial"/>
        <family val="2"/>
      </rPr>
      <t xml:space="preserve">Pennsylvania Gaming Economic Development and Tourism Fund  </t>
    </r>
  </si>
  <si>
    <t>FY 2006/2007</t>
  </si>
  <si>
    <t>FY 2007/2008</t>
  </si>
  <si>
    <t>FY 2008/2009</t>
  </si>
  <si>
    <t>SugarHouse</t>
  </si>
  <si>
    <r>
      <t>2</t>
    </r>
    <r>
      <rPr>
        <i/>
        <sz val="10"/>
        <rFont val="Arial"/>
        <family val="2"/>
      </rPr>
      <t xml:space="preserve"> Made by Department of Revenue based on an analysis of daily reports from the central control computer system.</t>
    </r>
  </si>
  <si>
    <r>
      <t>5</t>
    </r>
    <r>
      <rPr>
        <i/>
        <sz val="10"/>
        <rFont val="Arial"/>
        <family val="2"/>
      </rPr>
      <t xml:space="preserve"> Pennsylvania Race Horse Development Fund.  Note:  Beginning January 1, 2010, 34% of the money deposited into the Pennsylvania Race Horse Development Fund is transferred to the General Fund.  Beginning July 1, 2010, the amount of this transfer is reduced to 17%.   The General Fund transfer of 17% will continue until its expiration on June 30, 2013.</t>
    </r>
  </si>
  <si>
    <r>
      <t xml:space="preserve">GTR % Change </t>
    </r>
    <r>
      <rPr>
        <vertAlign val="superscript"/>
        <sz val="10"/>
        <rFont val="Book Antiqua"/>
        <family val="1"/>
      </rPr>
      <t>6</t>
    </r>
  </si>
  <si>
    <r>
      <t>GTR % Change</t>
    </r>
    <r>
      <rPr>
        <vertAlign val="superscript"/>
        <sz val="10"/>
        <rFont val="Book Antiqua"/>
        <family val="1"/>
      </rPr>
      <t xml:space="preserve"> 6</t>
    </r>
  </si>
  <si>
    <t xml:space="preserve">N/A </t>
  </si>
  <si>
    <t>Valley Forge</t>
  </si>
  <si>
    <t>Harrah's Philadelphia</t>
  </si>
  <si>
    <t>Nemacolin</t>
  </si>
  <si>
    <t>FY 2009/2010</t>
  </si>
  <si>
    <t>FY 2010/2011</t>
  </si>
  <si>
    <t>FY 2011/2012</t>
  </si>
  <si>
    <t>FY 2012/2013</t>
  </si>
  <si>
    <t>FY 2013/2014</t>
  </si>
  <si>
    <t>FY 2014/2015</t>
  </si>
  <si>
    <r>
      <t xml:space="preserve">6 </t>
    </r>
    <r>
      <rPr>
        <i/>
        <sz val="10"/>
        <rFont val="Arial"/>
        <family val="2"/>
      </rPr>
      <t>As compared to the same period in the prior year however data is not available until the casino has been open for an entire year.</t>
    </r>
  </si>
  <si>
    <r>
      <rPr>
        <i/>
        <vertAlign val="subscript"/>
        <sz val="10"/>
        <rFont val="Arial"/>
        <family val="2"/>
      </rPr>
      <t>7</t>
    </r>
    <r>
      <rPr>
        <i/>
        <sz val="10"/>
        <rFont val="Arial"/>
        <family val="2"/>
      </rPr>
      <t xml:space="preserve"> Represents the total change in GTR for the same period in the prior fiscal year and is therefore affected by the opening of additional casinos.</t>
    </r>
  </si>
  <si>
    <t>FY 2015/2016</t>
  </si>
  <si>
    <t>FY 2016/2017</t>
  </si>
  <si>
    <t>FY 2017/2018</t>
  </si>
  <si>
    <r>
      <t xml:space="preserve">LSA (2%) </t>
    </r>
    <r>
      <rPr>
        <vertAlign val="superscript"/>
        <sz val="10"/>
        <rFont val="Book Antiqua"/>
        <family val="1"/>
      </rPr>
      <t>3</t>
    </r>
  </si>
  <si>
    <r>
      <t xml:space="preserve">LSA (2%, 4% Cat 3's Only) </t>
    </r>
    <r>
      <rPr>
        <vertAlign val="superscript"/>
        <sz val="10"/>
        <rFont val="Book Antiqua"/>
        <family val="1"/>
      </rPr>
      <t>3</t>
    </r>
  </si>
  <si>
    <r>
      <t xml:space="preserve">EDTF (6%) </t>
    </r>
    <r>
      <rPr>
        <vertAlign val="superscript"/>
        <sz val="10"/>
        <rFont val="Book Antiqua"/>
        <family val="1"/>
      </rPr>
      <t>4</t>
    </r>
  </si>
  <si>
    <t xml:space="preserve">Parx </t>
  </si>
  <si>
    <t>FY2018/2019</t>
  </si>
  <si>
    <t>SLOT REVENUE FISCAL YEAR SUMMARY THROUGH JUNE 30, 2019</t>
  </si>
  <si>
    <t>Wind Creek Bethlehem (Formerly Sands)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</si>
</sst>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0.0%"/>
  </numFmts>
  <fonts count="19" x14ac:knownFonts="1">
    <font>
      <sz val="10"/>
      <name val="Arial"/>
    </font>
    <font>
      <sz val="10"/>
      <name val="Arial"/>
      <family val="2"/>
    </font>
    <font>
      <b/>
      <sz val="10"/>
      <name val="Arial"/>
      <family val="2"/>
    </font>
    <font>
      <u/>
      <sz val="10"/>
      <name val="Arial"/>
      <family val="2"/>
    </font>
    <font>
      <sz val="8"/>
      <name val="Arial"/>
      <family val="2"/>
    </font>
    <font>
      <sz val="10"/>
      <name val="Arial"/>
      <family val="2"/>
    </font>
    <font>
      <u/>
      <sz val="10"/>
      <name val="Arial"/>
      <family val="2"/>
    </font>
    <font>
      <sz val="14"/>
      <name val="Arial"/>
      <family val="2"/>
    </font>
    <font>
      <b/>
      <sz val="13"/>
      <name val="Arial"/>
      <family val="2"/>
    </font>
    <font>
      <i/>
      <sz val="10"/>
      <name val="Arial"/>
      <family val="2"/>
    </font>
    <font>
      <sz val="10"/>
      <name val="Book Antiqua"/>
      <family val="1"/>
    </font>
    <font>
      <u/>
      <sz val="10"/>
      <name val="Book Antiqua"/>
      <family val="1"/>
    </font>
    <font>
      <b/>
      <sz val="10"/>
      <name val="Book Antiqua"/>
      <family val="1"/>
    </font>
    <font>
      <b/>
      <u/>
      <sz val="10"/>
      <name val="Book Antiqua"/>
      <family val="1"/>
    </font>
    <font>
      <b/>
      <u/>
      <sz val="10"/>
      <color indexed="8"/>
      <name val="Book Antiqua"/>
      <family val="1"/>
    </font>
    <font>
      <vertAlign val="superscript"/>
      <sz val="10"/>
      <name val="Book Antiqua"/>
      <family val="1"/>
    </font>
    <font>
      <i/>
      <vertAlign val="superscript"/>
      <sz val="10"/>
      <name val="Arial"/>
      <family val="2"/>
    </font>
    <font>
      <b/>
      <sz val="16"/>
      <name val="Arial"/>
      <family val="2"/>
    </font>
    <font>
      <i/>
      <vertAlign val="subscript"/>
      <sz val="10"/>
      <name val="Arial"/>
      <family val="2"/>
    </font>
  </fonts>
  <fills count="2">
    <fill>
      <patternFill patternType="none"/>
    </fill>
    <fill>
      <patternFill patternType="gray125"/>
    </fill>
  </fills>
  <borders count="4">
    <border>
      <left/>
      <right/>
      <top/>
      <bottom/>
      <diagonal/>
    </border>
    <border>
      <left/>
      <right/>
      <top/>
      <bottom style="hair">
        <color indexed="64"/>
      </bottom>
      <diagonal/>
    </border>
    <border>
      <left/>
      <right/>
      <top/>
      <bottom style="thin">
        <color indexed="64"/>
      </bottom>
      <diagonal/>
    </border>
    <border>
      <left/>
      <right/>
      <top style="thin">
        <color indexed="64"/>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70">
    <xf numFmtId="0" fontId="0" fillId="0" borderId="0" xfId="0"/>
    <xf numFmtId="0" fontId="2" fillId="0" borderId="0" xfId="0" applyFont="1"/>
    <xf numFmtId="0" fontId="2" fillId="0" borderId="0" xfId="0" applyFont="1" applyAlignment="1">
      <alignment horizontal="center"/>
    </xf>
    <xf numFmtId="0" fontId="1" fillId="0" borderId="1" xfId="0" applyFont="1" applyBorder="1"/>
    <xf numFmtId="0" fontId="1" fillId="0" borderId="1" xfId="0" applyFont="1" applyBorder="1" applyAlignment="1">
      <alignment horizontal="center"/>
    </xf>
    <xf numFmtId="0" fontId="1" fillId="0" borderId="0" xfId="0" applyFont="1" applyBorder="1"/>
    <xf numFmtId="0" fontId="1" fillId="0" borderId="0" xfId="0" applyFont="1" applyBorder="1" applyAlignment="1">
      <alignment horizontal="center"/>
    </xf>
    <xf numFmtId="0" fontId="5" fillId="0" borderId="0" xfId="0" applyFont="1"/>
    <xf numFmtId="0" fontId="6" fillId="0" borderId="0" xfId="0" applyFont="1"/>
    <xf numFmtId="0" fontId="3" fillId="0" borderId="0" xfId="0" applyFont="1" applyBorder="1"/>
    <xf numFmtId="49" fontId="0" fillId="0" borderId="0" xfId="0" applyNumberFormat="1" applyBorder="1" applyAlignment="1"/>
    <xf numFmtId="49" fontId="1" fillId="0" borderId="2" xfId="0" applyNumberFormat="1" applyFont="1" applyBorder="1" applyAlignment="1">
      <alignment horizontal="center"/>
    </xf>
    <xf numFmtId="49" fontId="0" fillId="0" borderId="3" xfId="0" applyNumberFormat="1" applyBorder="1" applyAlignment="1">
      <alignment horizontal="center"/>
    </xf>
    <xf numFmtId="8" fontId="0" fillId="0" borderId="0" xfId="0" applyNumberFormat="1"/>
    <xf numFmtId="0" fontId="8" fillId="0" borderId="0" xfId="0" applyFont="1" applyAlignment="1">
      <alignment horizontal="center"/>
    </xf>
    <xf numFmtId="0" fontId="7" fillId="0" borderId="0" xfId="0" applyFont="1" applyAlignment="1">
      <alignment horizontal="center"/>
    </xf>
    <xf numFmtId="49" fontId="0" fillId="0" borderId="0" xfId="0" applyNumberFormat="1" applyBorder="1" applyAlignment="1">
      <alignment horizontal="center"/>
    </xf>
    <xf numFmtId="0" fontId="7" fillId="0" borderId="0" xfId="0" applyFont="1" applyBorder="1" applyAlignment="1">
      <alignment horizontal="center"/>
    </xf>
    <xf numFmtId="38" fontId="0" fillId="0" borderId="0" xfId="0" applyNumberFormat="1"/>
    <xf numFmtId="0" fontId="9" fillId="0" borderId="0" xfId="0" applyFont="1"/>
    <xf numFmtId="16" fontId="3" fillId="0" borderId="0" xfId="0" quotePrefix="1" applyNumberFormat="1" applyFont="1" applyBorder="1" applyAlignment="1">
      <alignment horizontal="center"/>
    </xf>
    <xf numFmtId="43" fontId="2" fillId="0" borderId="0" xfId="1" applyFont="1"/>
    <xf numFmtId="8" fontId="2" fillId="0" borderId="0" xfId="0" applyNumberFormat="1" applyFont="1"/>
    <xf numFmtId="43" fontId="0" fillId="0" borderId="0" xfId="1" applyFont="1"/>
    <xf numFmtId="0" fontId="9" fillId="0" borderId="0" xfId="0" quotePrefix="1" applyFont="1"/>
    <xf numFmtId="0" fontId="3" fillId="0" borderId="0" xfId="0" applyFont="1"/>
    <xf numFmtId="164" fontId="0" fillId="0" borderId="0" xfId="1" applyNumberFormat="1" applyFont="1"/>
    <xf numFmtId="0" fontId="0" fillId="0" borderId="2" xfId="0" applyBorder="1" applyAlignment="1">
      <alignment horizontal="center"/>
    </xf>
    <xf numFmtId="3" fontId="0" fillId="0" borderId="0" xfId="0" applyNumberFormat="1"/>
    <xf numFmtId="0" fontId="9" fillId="0" borderId="0" xfId="0" applyFont="1" applyAlignment="1">
      <alignment horizontal="left" indent="1"/>
    </xf>
    <xf numFmtId="8" fontId="10" fillId="0" borderId="0" xfId="0" applyNumberFormat="1" applyFont="1"/>
    <xf numFmtId="164" fontId="1" fillId="0" borderId="0" xfId="1" applyNumberFormat="1"/>
    <xf numFmtId="9" fontId="0" fillId="0" borderId="0" xfId="2" applyFont="1"/>
    <xf numFmtId="165" fontId="0" fillId="0" borderId="0" xfId="0" applyNumberFormat="1"/>
    <xf numFmtId="0" fontId="10" fillId="0" borderId="0" xfId="0" applyFont="1"/>
    <xf numFmtId="0" fontId="11" fillId="0" borderId="0" xfId="0" applyFont="1" applyBorder="1"/>
    <xf numFmtId="49" fontId="12" fillId="0" borderId="2" xfId="0" applyNumberFormat="1" applyFont="1" applyBorder="1" applyAlignment="1">
      <alignment horizontal="center"/>
    </xf>
    <xf numFmtId="0" fontId="13" fillId="0" borderId="0" xfId="0" applyFont="1"/>
    <xf numFmtId="0" fontId="11" fillId="0" borderId="0" xfId="0" applyFont="1"/>
    <xf numFmtId="0" fontId="14" fillId="0" borderId="0" xfId="0" applyFont="1"/>
    <xf numFmtId="0" fontId="0" fillId="0" borderId="2" xfId="0" applyBorder="1"/>
    <xf numFmtId="0" fontId="0" fillId="0" borderId="0" xfId="0" applyBorder="1"/>
    <xf numFmtId="49" fontId="10" fillId="0" borderId="0" xfId="0" applyNumberFormat="1" applyFont="1" applyBorder="1" applyAlignment="1"/>
    <xf numFmtId="8" fontId="10" fillId="0" borderId="0" xfId="0" applyNumberFormat="1" applyFont="1" applyAlignment="1">
      <alignment horizontal="right"/>
    </xf>
    <xf numFmtId="166" fontId="10" fillId="0" borderId="0" xfId="2" applyNumberFormat="1" applyFont="1" applyAlignment="1">
      <alignment horizontal="right"/>
    </xf>
    <xf numFmtId="166" fontId="10" fillId="0" borderId="0" xfId="2" applyNumberFormat="1" applyFont="1"/>
    <xf numFmtId="0" fontId="12" fillId="0" borderId="0" xfId="0" applyNumberFormat="1" applyFont="1" applyBorder="1" applyAlignment="1">
      <alignment horizontal="center"/>
    </xf>
    <xf numFmtId="49" fontId="12" fillId="0" borderId="0" xfId="0" applyNumberFormat="1" applyFont="1" applyBorder="1" applyAlignment="1">
      <alignment horizontal="center"/>
    </xf>
    <xf numFmtId="44" fontId="0" fillId="0" borderId="0" xfId="3" applyFont="1"/>
    <xf numFmtId="44" fontId="0" fillId="0" borderId="0" xfId="3" applyFont="1" applyBorder="1"/>
    <xf numFmtId="9" fontId="10" fillId="0" borderId="0" xfId="2" applyFont="1"/>
    <xf numFmtId="166" fontId="0" fillId="0" borderId="0" xfId="2" applyNumberFormat="1" applyFont="1"/>
    <xf numFmtId="0" fontId="0" fillId="0" borderId="0" xfId="0" applyAlignment="1">
      <alignment wrapText="1"/>
    </xf>
    <xf numFmtId="8" fontId="0" fillId="0" borderId="0" xfId="3" applyNumberFormat="1" applyFont="1"/>
    <xf numFmtId="0" fontId="0" fillId="0" borderId="0" xfId="0" applyAlignment="1">
      <alignment horizontal="center" vertical="center"/>
    </xf>
    <xf numFmtId="0" fontId="17" fillId="0" borderId="0" xfId="0" applyFont="1" applyAlignment="1">
      <alignment horizontal="center" vertical="center"/>
    </xf>
    <xf numFmtId="0" fontId="0" fillId="0" borderId="0" xfId="0" applyAlignment="1"/>
    <xf numFmtId="0" fontId="8" fillId="0" borderId="0" xfId="0" applyFont="1" applyAlignment="1">
      <alignment horizontal="center"/>
    </xf>
    <xf numFmtId="0" fontId="7" fillId="0" borderId="0" xfId="0" applyFont="1" applyAlignment="1">
      <alignment horizontal="center"/>
    </xf>
    <xf numFmtId="0" fontId="0" fillId="0" borderId="0" xfId="0" applyAlignment="1">
      <alignment horizontal="center"/>
    </xf>
    <xf numFmtId="0" fontId="9" fillId="0" borderId="0" xfId="0" quotePrefix="1" applyFont="1" applyAlignment="1">
      <alignment wrapText="1"/>
    </xf>
    <xf numFmtId="0" fontId="9" fillId="0" borderId="0" xfId="0" applyFont="1" applyAlignment="1">
      <alignment wrapText="1"/>
    </xf>
    <xf numFmtId="0" fontId="9" fillId="0" borderId="0" xfId="0" quotePrefix="1" applyFont="1" applyAlignment="1">
      <alignment horizontal="left" wrapText="1"/>
    </xf>
    <xf numFmtId="0" fontId="0" fillId="0" borderId="0" xfId="0" applyAlignment="1">
      <alignment horizontal="center" vertical="center"/>
    </xf>
    <xf numFmtId="0" fontId="17" fillId="0" borderId="0" xfId="0" applyFont="1" applyAlignment="1">
      <alignment horizontal="center" vertical="center"/>
    </xf>
    <xf numFmtId="0" fontId="16" fillId="0" borderId="0" xfId="0" applyFont="1" applyAlignment="1">
      <alignment vertical="center" wrapText="1"/>
    </xf>
    <xf numFmtId="0" fontId="0" fillId="0" borderId="0" xfId="0" applyAlignment="1">
      <alignment vertical="center" wrapText="1"/>
    </xf>
    <xf numFmtId="0" fontId="16" fillId="0" borderId="0" xfId="0" applyFont="1" applyAlignment="1">
      <alignment horizontal="left" wrapText="1"/>
    </xf>
    <xf numFmtId="0" fontId="0" fillId="0" borderId="0" xfId="0" applyAlignment="1">
      <alignment wrapText="1"/>
    </xf>
    <xf numFmtId="0" fontId="9" fillId="0" borderId="0" xfId="0" applyFont="1" applyAlignment="1">
      <alignment vertical="center" wrapText="1"/>
    </xf>
  </cellXfs>
  <cellStyles count="4">
    <cellStyle name="Comma" xfId="1" builtinId="3"/>
    <cellStyle name="Currency" xfId="3"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704850</xdr:colOff>
      <xdr:row>0</xdr:row>
      <xdr:rowOff>123825</xdr:rowOff>
    </xdr:from>
    <xdr:to>
      <xdr:col>5</xdr:col>
      <xdr:colOff>542925</xdr:colOff>
      <xdr:row>0</xdr:row>
      <xdr:rowOff>704850</xdr:rowOff>
    </xdr:to>
    <xdr:pic>
      <xdr:nvPicPr>
        <xdr:cNvPr id="7170" name="Picture 1" descr="PGCBHEADER022205">
          <a:extLst>
            <a:ext uri="{FF2B5EF4-FFF2-40B4-BE49-F238E27FC236}">
              <a16:creationId xmlns:a16="http://schemas.microsoft.com/office/drawing/2014/main" id="{00000000-0008-0000-0100-000002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23825"/>
          <a:ext cx="35623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704850</xdr:colOff>
      <xdr:row>0</xdr:row>
      <xdr:rowOff>123825</xdr:rowOff>
    </xdr:from>
    <xdr:to>
      <xdr:col>5</xdr:col>
      <xdr:colOff>542925</xdr:colOff>
      <xdr:row>0</xdr:row>
      <xdr:rowOff>704850</xdr:rowOff>
    </xdr:to>
    <xdr:pic>
      <xdr:nvPicPr>
        <xdr:cNvPr id="6146" name="Picture 1" descr="PGCBHEADER022205">
          <a:extLst>
            <a:ext uri="{FF2B5EF4-FFF2-40B4-BE49-F238E27FC236}">
              <a16:creationId xmlns:a16="http://schemas.microsoft.com/office/drawing/2014/main" id="{00000000-0008-0000-0200-00000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23825"/>
          <a:ext cx="35623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704850</xdr:colOff>
      <xdr:row>0</xdr:row>
      <xdr:rowOff>123825</xdr:rowOff>
    </xdr:from>
    <xdr:to>
      <xdr:col>5</xdr:col>
      <xdr:colOff>542925</xdr:colOff>
      <xdr:row>0</xdr:row>
      <xdr:rowOff>704850</xdr:rowOff>
    </xdr:to>
    <xdr:pic>
      <xdr:nvPicPr>
        <xdr:cNvPr id="5122" name="Picture 1" descr="PGCBHEADER022205">
          <a:extLst>
            <a:ext uri="{FF2B5EF4-FFF2-40B4-BE49-F238E27FC236}">
              <a16:creationId xmlns:a16="http://schemas.microsoft.com/office/drawing/2014/main" id="{00000000-0008-0000-0300-00000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23825"/>
          <a:ext cx="35623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704850</xdr:colOff>
      <xdr:row>0</xdr:row>
      <xdr:rowOff>123825</xdr:rowOff>
    </xdr:from>
    <xdr:to>
      <xdr:col>5</xdr:col>
      <xdr:colOff>542925</xdr:colOff>
      <xdr:row>0</xdr:row>
      <xdr:rowOff>704850</xdr:rowOff>
    </xdr:to>
    <xdr:pic>
      <xdr:nvPicPr>
        <xdr:cNvPr id="4098" name="Picture 1" descr="PGCBHEADER022205">
          <a:extLst>
            <a:ext uri="{FF2B5EF4-FFF2-40B4-BE49-F238E27FC236}">
              <a16:creationId xmlns:a16="http://schemas.microsoft.com/office/drawing/2014/main" id="{00000000-0008-0000-04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23825"/>
          <a:ext cx="35623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704850</xdr:colOff>
      <xdr:row>0</xdr:row>
      <xdr:rowOff>123825</xdr:rowOff>
    </xdr:from>
    <xdr:to>
      <xdr:col>5</xdr:col>
      <xdr:colOff>542925</xdr:colOff>
      <xdr:row>0</xdr:row>
      <xdr:rowOff>704850</xdr:rowOff>
    </xdr:to>
    <xdr:pic>
      <xdr:nvPicPr>
        <xdr:cNvPr id="3074" name="Picture 1" descr="PGCBHEADER022205">
          <a:extLst>
            <a:ext uri="{FF2B5EF4-FFF2-40B4-BE49-F238E27FC236}">
              <a16:creationId xmlns:a16="http://schemas.microsoft.com/office/drawing/2014/main" id="{00000000-0008-0000-05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23825"/>
          <a:ext cx="35623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704850</xdr:colOff>
      <xdr:row>0</xdr:row>
      <xdr:rowOff>123825</xdr:rowOff>
    </xdr:from>
    <xdr:to>
      <xdr:col>5</xdr:col>
      <xdr:colOff>542925</xdr:colOff>
      <xdr:row>0</xdr:row>
      <xdr:rowOff>704850</xdr:rowOff>
    </xdr:to>
    <xdr:pic>
      <xdr:nvPicPr>
        <xdr:cNvPr id="2050" name="Picture 1" descr="PGCBHEADER022205">
          <a:extLst>
            <a:ext uri="{FF2B5EF4-FFF2-40B4-BE49-F238E27FC236}">
              <a16:creationId xmlns:a16="http://schemas.microsoft.com/office/drawing/2014/main" id="{00000000-0008-0000-06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23825"/>
          <a:ext cx="35623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704850</xdr:colOff>
      <xdr:row>0</xdr:row>
      <xdr:rowOff>123825</xdr:rowOff>
    </xdr:from>
    <xdr:to>
      <xdr:col>5</xdr:col>
      <xdr:colOff>542925</xdr:colOff>
      <xdr:row>0</xdr:row>
      <xdr:rowOff>704850</xdr:rowOff>
    </xdr:to>
    <xdr:pic>
      <xdr:nvPicPr>
        <xdr:cNvPr id="1026" name="Picture 1" descr="PGCBHEADER022205">
          <a:extLst>
            <a:ext uri="{FF2B5EF4-FFF2-40B4-BE49-F238E27FC236}">
              <a16:creationId xmlns:a16="http://schemas.microsoft.com/office/drawing/2014/main" id="{00000000-0008-0000-07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23825"/>
          <a:ext cx="369570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704850</xdr:colOff>
      <xdr:row>0</xdr:row>
      <xdr:rowOff>123825</xdr:rowOff>
    </xdr:from>
    <xdr:to>
      <xdr:col>5</xdr:col>
      <xdr:colOff>542925</xdr:colOff>
      <xdr:row>0</xdr:row>
      <xdr:rowOff>704850</xdr:rowOff>
    </xdr:to>
    <xdr:pic>
      <xdr:nvPicPr>
        <xdr:cNvPr id="8194" name="Picture 1" descr="PGCBHEADER022205">
          <a:extLst>
            <a:ext uri="{FF2B5EF4-FFF2-40B4-BE49-F238E27FC236}">
              <a16:creationId xmlns:a16="http://schemas.microsoft.com/office/drawing/2014/main" id="{00000000-0008-0000-0800-00000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23825"/>
          <a:ext cx="369570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704850</xdr:colOff>
      <xdr:row>0</xdr:row>
      <xdr:rowOff>123825</xdr:rowOff>
    </xdr:from>
    <xdr:to>
      <xdr:col>5</xdr:col>
      <xdr:colOff>542925</xdr:colOff>
      <xdr:row>0</xdr:row>
      <xdr:rowOff>704850</xdr:rowOff>
    </xdr:to>
    <xdr:pic>
      <xdr:nvPicPr>
        <xdr:cNvPr id="9218" name="Picture 1" descr="PGCBHEADER022205">
          <a:extLst>
            <a:ext uri="{FF2B5EF4-FFF2-40B4-BE49-F238E27FC236}">
              <a16:creationId xmlns:a16="http://schemas.microsoft.com/office/drawing/2014/main" id="{00000000-0008-0000-0900-000002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23825"/>
          <a:ext cx="369570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704850</xdr:colOff>
      <xdr:row>0</xdr:row>
      <xdr:rowOff>123825</xdr:rowOff>
    </xdr:from>
    <xdr:to>
      <xdr:col>5</xdr:col>
      <xdr:colOff>542925</xdr:colOff>
      <xdr:row>0</xdr:row>
      <xdr:rowOff>704850</xdr:rowOff>
    </xdr:to>
    <xdr:pic>
      <xdr:nvPicPr>
        <xdr:cNvPr id="10242" name="Picture 1" descr="PGCBHEADER022205">
          <a:extLst>
            <a:ext uri="{FF2B5EF4-FFF2-40B4-BE49-F238E27FC236}">
              <a16:creationId xmlns:a16="http://schemas.microsoft.com/office/drawing/2014/main" id="{00000000-0008-0000-0A00-000002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23825"/>
          <a:ext cx="369570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704850</xdr:colOff>
      <xdr:row>0</xdr:row>
      <xdr:rowOff>123825</xdr:rowOff>
    </xdr:from>
    <xdr:to>
      <xdr:col>5</xdr:col>
      <xdr:colOff>542925</xdr:colOff>
      <xdr:row>0</xdr:row>
      <xdr:rowOff>704850</xdr:rowOff>
    </xdr:to>
    <xdr:pic>
      <xdr:nvPicPr>
        <xdr:cNvPr id="11266" name="Picture 1" descr="PGCBHEADER022205">
          <a:extLst>
            <a:ext uri="{FF2B5EF4-FFF2-40B4-BE49-F238E27FC236}">
              <a16:creationId xmlns:a16="http://schemas.microsoft.com/office/drawing/2014/main" id="{00000000-0008-0000-0B00-000002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23825"/>
          <a:ext cx="369570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704850</xdr:colOff>
      <xdr:row>0</xdr:row>
      <xdr:rowOff>123825</xdr:rowOff>
    </xdr:from>
    <xdr:to>
      <xdr:col>5</xdr:col>
      <xdr:colOff>542925</xdr:colOff>
      <xdr:row>0</xdr:row>
      <xdr:rowOff>704850</xdr:rowOff>
    </xdr:to>
    <xdr:pic>
      <xdr:nvPicPr>
        <xdr:cNvPr id="12290" name="Picture 1" descr="PGCBHEADER022205">
          <a:extLst>
            <a:ext uri="{FF2B5EF4-FFF2-40B4-BE49-F238E27FC236}">
              <a16:creationId xmlns:a16="http://schemas.microsoft.com/office/drawing/2014/main" id="{00000000-0008-0000-0C00-000002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23825"/>
          <a:ext cx="40100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704850</xdr:colOff>
      <xdr:row>0</xdr:row>
      <xdr:rowOff>123825</xdr:rowOff>
    </xdr:from>
    <xdr:to>
      <xdr:col>7</xdr:col>
      <xdr:colOff>542925</xdr:colOff>
      <xdr:row>0</xdr:row>
      <xdr:rowOff>704850</xdr:rowOff>
    </xdr:to>
    <xdr:pic>
      <xdr:nvPicPr>
        <xdr:cNvPr id="13314" name="Picture 1" descr="PGCBHEADER022205">
          <a:extLst>
            <a:ext uri="{FF2B5EF4-FFF2-40B4-BE49-F238E27FC236}">
              <a16:creationId xmlns:a16="http://schemas.microsoft.com/office/drawing/2014/main" id="{00000000-0008-0000-0D00-0000023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23825"/>
          <a:ext cx="48958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704850</xdr:colOff>
      <xdr:row>0</xdr:row>
      <xdr:rowOff>123825</xdr:rowOff>
    </xdr:from>
    <xdr:to>
      <xdr:col>5</xdr:col>
      <xdr:colOff>542925</xdr:colOff>
      <xdr:row>0</xdr:row>
      <xdr:rowOff>704850</xdr:rowOff>
    </xdr:to>
    <xdr:pic>
      <xdr:nvPicPr>
        <xdr:cNvPr id="14338" name="Picture 1" descr="PGCBHEADER022205">
          <a:extLst>
            <a:ext uri="{FF2B5EF4-FFF2-40B4-BE49-F238E27FC236}">
              <a16:creationId xmlns:a16="http://schemas.microsoft.com/office/drawing/2014/main" id="{00000000-0008-0000-0E00-0000023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23825"/>
          <a:ext cx="40100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704850</xdr:colOff>
      <xdr:row>0</xdr:row>
      <xdr:rowOff>123825</xdr:rowOff>
    </xdr:from>
    <xdr:to>
      <xdr:col>5</xdr:col>
      <xdr:colOff>542925</xdr:colOff>
      <xdr:row>0</xdr:row>
      <xdr:rowOff>704850</xdr:rowOff>
    </xdr:to>
    <xdr:pic>
      <xdr:nvPicPr>
        <xdr:cNvPr id="15362" name="Picture 1" descr="PGCBHEADER022205">
          <a:extLst>
            <a:ext uri="{FF2B5EF4-FFF2-40B4-BE49-F238E27FC236}">
              <a16:creationId xmlns:a16="http://schemas.microsoft.com/office/drawing/2014/main" id="{00000000-0008-0000-0F00-0000023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23825"/>
          <a:ext cx="40100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16386" name="Picture 1" descr="PGCBHEADER022205">
          <a:extLst>
            <a:ext uri="{FF2B5EF4-FFF2-40B4-BE49-F238E27FC236}">
              <a16:creationId xmlns:a16="http://schemas.microsoft.com/office/drawing/2014/main" id="{00000000-0008-0000-1000-0000024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1624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7</xdr:col>
      <xdr:colOff>466725</xdr:colOff>
      <xdr:row>0</xdr:row>
      <xdr:rowOff>733425</xdr:rowOff>
    </xdr:to>
    <xdr:pic>
      <xdr:nvPicPr>
        <xdr:cNvPr id="17410" name="Picture 1" descr="PGCBHEADER022205">
          <a:extLst>
            <a:ext uri="{FF2B5EF4-FFF2-40B4-BE49-F238E27FC236}">
              <a16:creationId xmlns:a16="http://schemas.microsoft.com/office/drawing/2014/main" id="{00000000-0008-0000-1100-0000024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54864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18436" name="Picture 3" descr="PGCBHEADER022205">
          <a:extLst>
            <a:ext uri="{FF2B5EF4-FFF2-40B4-BE49-F238E27FC236}">
              <a16:creationId xmlns:a16="http://schemas.microsoft.com/office/drawing/2014/main" id="{00000000-0008-0000-1200-0000044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2862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19458" name="Picture 1" descr="PGCBHEADER022205">
          <a:extLst>
            <a:ext uri="{FF2B5EF4-FFF2-40B4-BE49-F238E27FC236}">
              <a16:creationId xmlns:a16="http://schemas.microsoft.com/office/drawing/2014/main" id="{00000000-0008-0000-1300-0000024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2862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20483" name="Picture 1" descr="PGCBHEADER022205">
          <a:extLst>
            <a:ext uri="{FF2B5EF4-FFF2-40B4-BE49-F238E27FC236}">
              <a16:creationId xmlns:a16="http://schemas.microsoft.com/office/drawing/2014/main" id="{00000000-0008-0000-1400-0000035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2862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695325</xdr:colOff>
      <xdr:row>0</xdr:row>
      <xdr:rowOff>28575</xdr:rowOff>
    </xdr:from>
    <xdr:to>
      <xdr:col>5</xdr:col>
      <xdr:colOff>466725</xdr:colOff>
      <xdr:row>0</xdr:row>
      <xdr:rowOff>733425</xdr:rowOff>
    </xdr:to>
    <xdr:pic>
      <xdr:nvPicPr>
        <xdr:cNvPr id="20484" name="Picture 2" descr="PGCBHEADER022205">
          <a:extLst>
            <a:ext uri="{FF2B5EF4-FFF2-40B4-BE49-F238E27FC236}">
              <a16:creationId xmlns:a16="http://schemas.microsoft.com/office/drawing/2014/main" id="{00000000-0008-0000-1400-0000045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2862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7</xdr:col>
      <xdr:colOff>466725</xdr:colOff>
      <xdr:row>0</xdr:row>
      <xdr:rowOff>733425</xdr:rowOff>
    </xdr:to>
    <xdr:pic>
      <xdr:nvPicPr>
        <xdr:cNvPr id="21506" name="Picture 1" descr="PGCBHEADER022205">
          <a:extLst>
            <a:ext uri="{FF2B5EF4-FFF2-40B4-BE49-F238E27FC236}">
              <a16:creationId xmlns:a16="http://schemas.microsoft.com/office/drawing/2014/main" id="{00000000-0008-0000-1500-0000025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55721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22534" name="Picture 4" descr="PGCBHEADER022205">
          <a:extLst>
            <a:ext uri="{FF2B5EF4-FFF2-40B4-BE49-F238E27FC236}">
              <a16:creationId xmlns:a16="http://schemas.microsoft.com/office/drawing/2014/main" id="{00000000-0008-0000-1600-0000065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2862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695325</xdr:colOff>
      <xdr:row>0</xdr:row>
      <xdr:rowOff>28575</xdr:rowOff>
    </xdr:from>
    <xdr:to>
      <xdr:col>5</xdr:col>
      <xdr:colOff>466725</xdr:colOff>
      <xdr:row>0</xdr:row>
      <xdr:rowOff>733425</xdr:rowOff>
    </xdr:to>
    <xdr:pic>
      <xdr:nvPicPr>
        <xdr:cNvPr id="22535" name="Picture 5" descr="PGCBHEADER022205">
          <a:extLst>
            <a:ext uri="{FF2B5EF4-FFF2-40B4-BE49-F238E27FC236}">
              <a16:creationId xmlns:a16="http://schemas.microsoft.com/office/drawing/2014/main" id="{00000000-0008-0000-1600-0000075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2862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23555" name="Picture 1" descr="PGCBHEADER022205">
          <a:extLst>
            <a:ext uri="{FF2B5EF4-FFF2-40B4-BE49-F238E27FC236}">
              <a16:creationId xmlns:a16="http://schemas.microsoft.com/office/drawing/2014/main" id="{00000000-0008-0000-1700-0000035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695325</xdr:colOff>
      <xdr:row>0</xdr:row>
      <xdr:rowOff>28575</xdr:rowOff>
    </xdr:from>
    <xdr:to>
      <xdr:col>5</xdr:col>
      <xdr:colOff>466725</xdr:colOff>
      <xdr:row>0</xdr:row>
      <xdr:rowOff>733425</xdr:rowOff>
    </xdr:to>
    <xdr:pic>
      <xdr:nvPicPr>
        <xdr:cNvPr id="23556" name="Picture 2" descr="PGCBHEADER022205">
          <a:extLst>
            <a:ext uri="{FF2B5EF4-FFF2-40B4-BE49-F238E27FC236}">
              <a16:creationId xmlns:a16="http://schemas.microsoft.com/office/drawing/2014/main" id="{00000000-0008-0000-1700-0000045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24598" name="Picture 1" descr="PGCBHEADER022205">
          <a:extLst>
            <a:ext uri="{FF2B5EF4-FFF2-40B4-BE49-F238E27FC236}">
              <a16:creationId xmlns:a16="http://schemas.microsoft.com/office/drawing/2014/main" id="{00000000-0008-0000-1800-0000166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695325</xdr:colOff>
      <xdr:row>0</xdr:row>
      <xdr:rowOff>28575</xdr:rowOff>
    </xdr:from>
    <xdr:to>
      <xdr:col>5</xdr:col>
      <xdr:colOff>466725</xdr:colOff>
      <xdr:row>0</xdr:row>
      <xdr:rowOff>733425</xdr:rowOff>
    </xdr:to>
    <xdr:pic>
      <xdr:nvPicPr>
        <xdr:cNvPr id="24599" name="Picture 2" descr="PGCBHEADER022205">
          <a:extLst>
            <a:ext uri="{FF2B5EF4-FFF2-40B4-BE49-F238E27FC236}">
              <a16:creationId xmlns:a16="http://schemas.microsoft.com/office/drawing/2014/main" id="{00000000-0008-0000-1800-0000176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26627" name="Picture 1" descr="PGCBHEADER022205">
          <a:extLst>
            <a:ext uri="{FF2B5EF4-FFF2-40B4-BE49-F238E27FC236}">
              <a16:creationId xmlns:a16="http://schemas.microsoft.com/office/drawing/2014/main" id="{00000000-0008-0000-1900-0000036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695325</xdr:colOff>
      <xdr:row>0</xdr:row>
      <xdr:rowOff>28575</xdr:rowOff>
    </xdr:from>
    <xdr:to>
      <xdr:col>5</xdr:col>
      <xdr:colOff>466725</xdr:colOff>
      <xdr:row>0</xdr:row>
      <xdr:rowOff>733425</xdr:rowOff>
    </xdr:to>
    <xdr:pic>
      <xdr:nvPicPr>
        <xdr:cNvPr id="26628" name="Picture 2" descr="PGCBHEADER022205">
          <a:extLst>
            <a:ext uri="{FF2B5EF4-FFF2-40B4-BE49-F238E27FC236}">
              <a16:creationId xmlns:a16="http://schemas.microsoft.com/office/drawing/2014/main" id="{00000000-0008-0000-1900-0000046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7</xdr:col>
      <xdr:colOff>466725</xdr:colOff>
      <xdr:row>0</xdr:row>
      <xdr:rowOff>733425</xdr:rowOff>
    </xdr:to>
    <xdr:pic>
      <xdr:nvPicPr>
        <xdr:cNvPr id="27650" name="Picture 1" descr="PGCBHEADER022205">
          <a:extLst>
            <a:ext uri="{FF2B5EF4-FFF2-40B4-BE49-F238E27FC236}">
              <a16:creationId xmlns:a16="http://schemas.microsoft.com/office/drawing/2014/main" id="{00000000-0008-0000-1A00-000002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55721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28675" name="Picture 1" descr="PGCBHEADER022205">
          <a:extLst>
            <a:ext uri="{FF2B5EF4-FFF2-40B4-BE49-F238E27FC236}">
              <a16:creationId xmlns:a16="http://schemas.microsoft.com/office/drawing/2014/main" id="{00000000-0008-0000-1B00-0000037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695325</xdr:colOff>
      <xdr:row>0</xdr:row>
      <xdr:rowOff>28575</xdr:rowOff>
    </xdr:from>
    <xdr:to>
      <xdr:col>5</xdr:col>
      <xdr:colOff>466725</xdr:colOff>
      <xdr:row>0</xdr:row>
      <xdr:rowOff>733425</xdr:rowOff>
    </xdr:to>
    <xdr:pic>
      <xdr:nvPicPr>
        <xdr:cNvPr id="28676" name="Picture 2" descr="PGCBHEADER022205">
          <a:extLst>
            <a:ext uri="{FF2B5EF4-FFF2-40B4-BE49-F238E27FC236}">
              <a16:creationId xmlns:a16="http://schemas.microsoft.com/office/drawing/2014/main" id="{00000000-0008-0000-1B00-0000047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29699" name="Picture 1" descr="PGCBHEADER022205">
          <a:extLst>
            <a:ext uri="{FF2B5EF4-FFF2-40B4-BE49-F238E27FC236}">
              <a16:creationId xmlns:a16="http://schemas.microsoft.com/office/drawing/2014/main" id="{00000000-0008-0000-1C00-0000037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695325</xdr:colOff>
      <xdr:row>0</xdr:row>
      <xdr:rowOff>28575</xdr:rowOff>
    </xdr:from>
    <xdr:to>
      <xdr:col>5</xdr:col>
      <xdr:colOff>466725</xdr:colOff>
      <xdr:row>0</xdr:row>
      <xdr:rowOff>733425</xdr:rowOff>
    </xdr:to>
    <xdr:pic>
      <xdr:nvPicPr>
        <xdr:cNvPr id="29700" name="Picture 2" descr="PGCBHEADER022205">
          <a:extLst>
            <a:ext uri="{FF2B5EF4-FFF2-40B4-BE49-F238E27FC236}">
              <a16:creationId xmlns:a16="http://schemas.microsoft.com/office/drawing/2014/main" id="{00000000-0008-0000-1C00-0000047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7</xdr:col>
      <xdr:colOff>466725</xdr:colOff>
      <xdr:row>0</xdr:row>
      <xdr:rowOff>733425</xdr:rowOff>
    </xdr:to>
    <xdr:pic>
      <xdr:nvPicPr>
        <xdr:cNvPr id="35842" name="Picture 1" descr="PGCBHEADER022205">
          <a:extLst>
            <a:ext uri="{FF2B5EF4-FFF2-40B4-BE49-F238E27FC236}">
              <a16:creationId xmlns:a16="http://schemas.microsoft.com/office/drawing/2014/main" id="{00000000-0008-0000-1D00-0000028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55721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34819" name="Picture 1" descr="PGCBHEADER022205">
          <a:extLst>
            <a:ext uri="{FF2B5EF4-FFF2-40B4-BE49-F238E27FC236}">
              <a16:creationId xmlns:a16="http://schemas.microsoft.com/office/drawing/2014/main" id="{00000000-0008-0000-1E00-0000038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695325</xdr:colOff>
      <xdr:row>0</xdr:row>
      <xdr:rowOff>28575</xdr:rowOff>
    </xdr:from>
    <xdr:to>
      <xdr:col>5</xdr:col>
      <xdr:colOff>466725</xdr:colOff>
      <xdr:row>0</xdr:row>
      <xdr:rowOff>733425</xdr:rowOff>
    </xdr:to>
    <xdr:pic>
      <xdr:nvPicPr>
        <xdr:cNvPr id="34820" name="Picture 2" descr="PGCBHEADER022205">
          <a:extLst>
            <a:ext uri="{FF2B5EF4-FFF2-40B4-BE49-F238E27FC236}">
              <a16:creationId xmlns:a16="http://schemas.microsoft.com/office/drawing/2014/main" id="{00000000-0008-0000-1E00-0000048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36867" name="Picture 1" descr="PGCBHEADER022205">
          <a:extLst>
            <a:ext uri="{FF2B5EF4-FFF2-40B4-BE49-F238E27FC236}">
              <a16:creationId xmlns:a16="http://schemas.microsoft.com/office/drawing/2014/main" id="{00000000-0008-0000-1F00-0000039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695325</xdr:colOff>
      <xdr:row>0</xdr:row>
      <xdr:rowOff>28575</xdr:rowOff>
    </xdr:from>
    <xdr:to>
      <xdr:col>5</xdr:col>
      <xdr:colOff>466725</xdr:colOff>
      <xdr:row>0</xdr:row>
      <xdr:rowOff>733425</xdr:rowOff>
    </xdr:to>
    <xdr:pic>
      <xdr:nvPicPr>
        <xdr:cNvPr id="36868" name="Picture 2" descr="PGCBHEADER022205">
          <a:extLst>
            <a:ext uri="{FF2B5EF4-FFF2-40B4-BE49-F238E27FC236}">
              <a16:creationId xmlns:a16="http://schemas.microsoft.com/office/drawing/2014/main" id="{00000000-0008-0000-1F00-0000049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39939" name="Picture 1" descr="PGCBHEADER022205">
          <a:extLst>
            <a:ext uri="{FF2B5EF4-FFF2-40B4-BE49-F238E27FC236}">
              <a16:creationId xmlns:a16="http://schemas.microsoft.com/office/drawing/2014/main" id="{00000000-0008-0000-2000-0000039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695325</xdr:colOff>
      <xdr:row>0</xdr:row>
      <xdr:rowOff>28575</xdr:rowOff>
    </xdr:from>
    <xdr:to>
      <xdr:col>5</xdr:col>
      <xdr:colOff>466725</xdr:colOff>
      <xdr:row>0</xdr:row>
      <xdr:rowOff>733425</xdr:rowOff>
    </xdr:to>
    <xdr:pic>
      <xdr:nvPicPr>
        <xdr:cNvPr id="39940" name="Picture 2" descr="PGCBHEADER022205">
          <a:extLst>
            <a:ext uri="{FF2B5EF4-FFF2-40B4-BE49-F238E27FC236}">
              <a16:creationId xmlns:a16="http://schemas.microsoft.com/office/drawing/2014/main" id="{00000000-0008-0000-2000-0000049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7</xdr:col>
      <xdr:colOff>466725</xdr:colOff>
      <xdr:row>0</xdr:row>
      <xdr:rowOff>733425</xdr:rowOff>
    </xdr:to>
    <xdr:pic>
      <xdr:nvPicPr>
        <xdr:cNvPr id="40962" name="Picture 1" descr="PGCBHEADER022205">
          <a:extLst>
            <a:ext uri="{FF2B5EF4-FFF2-40B4-BE49-F238E27FC236}">
              <a16:creationId xmlns:a16="http://schemas.microsoft.com/office/drawing/2014/main" id="{00000000-0008-0000-2300-000002A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55721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38915" name="Picture 1" descr="PGCBHEADER022205">
          <a:extLst>
            <a:ext uri="{FF2B5EF4-FFF2-40B4-BE49-F238E27FC236}">
              <a16:creationId xmlns:a16="http://schemas.microsoft.com/office/drawing/2014/main" id="{00000000-0008-0000-2400-0000039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695325</xdr:colOff>
      <xdr:row>0</xdr:row>
      <xdr:rowOff>28575</xdr:rowOff>
    </xdr:from>
    <xdr:to>
      <xdr:col>5</xdr:col>
      <xdr:colOff>466725</xdr:colOff>
      <xdr:row>0</xdr:row>
      <xdr:rowOff>733425</xdr:rowOff>
    </xdr:to>
    <xdr:pic>
      <xdr:nvPicPr>
        <xdr:cNvPr id="38916" name="Picture 2" descr="PGCBHEADER022205">
          <a:extLst>
            <a:ext uri="{FF2B5EF4-FFF2-40B4-BE49-F238E27FC236}">
              <a16:creationId xmlns:a16="http://schemas.microsoft.com/office/drawing/2014/main" id="{00000000-0008-0000-2400-0000049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37891" name="Picture 1" descr="PGCBHEADER022205">
          <a:extLst>
            <a:ext uri="{FF2B5EF4-FFF2-40B4-BE49-F238E27FC236}">
              <a16:creationId xmlns:a16="http://schemas.microsoft.com/office/drawing/2014/main" id="{00000000-0008-0000-2500-0000039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695325</xdr:colOff>
      <xdr:row>0</xdr:row>
      <xdr:rowOff>28575</xdr:rowOff>
    </xdr:from>
    <xdr:to>
      <xdr:col>5</xdr:col>
      <xdr:colOff>466725</xdr:colOff>
      <xdr:row>0</xdr:row>
      <xdr:rowOff>733425</xdr:rowOff>
    </xdr:to>
    <xdr:pic>
      <xdr:nvPicPr>
        <xdr:cNvPr id="37892" name="Picture 2" descr="PGCBHEADER022205">
          <a:extLst>
            <a:ext uri="{FF2B5EF4-FFF2-40B4-BE49-F238E27FC236}">
              <a16:creationId xmlns:a16="http://schemas.microsoft.com/office/drawing/2014/main" id="{00000000-0008-0000-2500-0000049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33795" name="Picture 1" descr="PGCBHEADER022205">
          <a:extLst>
            <a:ext uri="{FF2B5EF4-FFF2-40B4-BE49-F238E27FC236}">
              <a16:creationId xmlns:a16="http://schemas.microsoft.com/office/drawing/2014/main" id="{00000000-0008-0000-2600-0000038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695325</xdr:colOff>
      <xdr:row>0</xdr:row>
      <xdr:rowOff>28575</xdr:rowOff>
    </xdr:from>
    <xdr:to>
      <xdr:col>5</xdr:col>
      <xdr:colOff>466725</xdr:colOff>
      <xdr:row>0</xdr:row>
      <xdr:rowOff>733425</xdr:rowOff>
    </xdr:to>
    <xdr:pic>
      <xdr:nvPicPr>
        <xdr:cNvPr id="33796" name="Picture 2" descr="PGCBHEADER022205">
          <a:extLst>
            <a:ext uri="{FF2B5EF4-FFF2-40B4-BE49-F238E27FC236}">
              <a16:creationId xmlns:a16="http://schemas.microsoft.com/office/drawing/2014/main" id="{00000000-0008-0000-2600-0000048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32771" name="Picture 1" descr="PGCBHEADER022205">
          <a:extLst>
            <a:ext uri="{FF2B5EF4-FFF2-40B4-BE49-F238E27FC236}">
              <a16:creationId xmlns:a16="http://schemas.microsoft.com/office/drawing/2014/main" id="{00000000-0008-0000-2700-0000038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695325</xdr:colOff>
      <xdr:row>0</xdr:row>
      <xdr:rowOff>28575</xdr:rowOff>
    </xdr:from>
    <xdr:to>
      <xdr:col>5</xdr:col>
      <xdr:colOff>466725</xdr:colOff>
      <xdr:row>0</xdr:row>
      <xdr:rowOff>733425</xdr:rowOff>
    </xdr:to>
    <xdr:pic>
      <xdr:nvPicPr>
        <xdr:cNvPr id="32772" name="Picture 2" descr="PGCBHEADER022205">
          <a:extLst>
            <a:ext uri="{FF2B5EF4-FFF2-40B4-BE49-F238E27FC236}">
              <a16:creationId xmlns:a16="http://schemas.microsoft.com/office/drawing/2014/main" id="{00000000-0008-0000-2700-0000048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7</xdr:col>
      <xdr:colOff>466725</xdr:colOff>
      <xdr:row>0</xdr:row>
      <xdr:rowOff>733425</xdr:rowOff>
    </xdr:to>
    <xdr:pic>
      <xdr:nvPicPr>
        <xdr:cNvPr id="31746" name="Picture 1" descr="PGCBHEADER022205">
          <a:extLst>
            <a:ext uri="{FF2B5EF4-FFF2-40B4-BE49-F238E27FC236}">
              <a16:creationId xmlns:a16="http://schemas.microsoft.com/office/drawing/2014/main" id="{00000000-0008-0000-2800-0000027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55721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30723" name="Picture 1" descr="PGCBHEADER022205">
          <a:extLst>
            <a:ext uri="{FF2B5EF4-FFF2-40B4-BE49-F238E27FC236}">
              <a16:creationId xmlns:a16="http://schemas.microsoft.com/office/drawing/2014/main" id="{00000000-0008-0000-2900-0000037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695325</xdr:colOff>
      <xdr:row>0</xdr:row>
      <xdr:rowOff>28575</xdr:rowOff>
    </xdr:from>
    <xdr:to>
      <xdr:col>5</xdr:col>
      <xdr:colOff>466725</xdr:colOff>
      <xdr:row>0</xdr:row>
      <xdr:rowOff>733425</xdr:rowOff>
    </xdr:to>
    <xdr:pic>
      <xdr:nvPicPr>
        <xdr:cNvPr id="30724" name="Picture 2" descr="PGCBHEADER022205">
          <a:extLst>
            <a:ext uri="{FF2B5EF4-FFF2-40B4-BE49-F238E27FC236}">
              <a16:creationId xmlns:a16="http://schemas.microsoft.com/office/drawing/2014/main" id="{00000000-0008-0000-2900-0000047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11.bin"/></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0"/>
  <sheetViews>
    <sheetView workbookViewId="0">
      <selection activeCell="A13" sqref="A13"/>
    </sheetView>
  </sheetViews>
  <sheetFormatPr defaultRowHeight="12.75" x14ac:dyDescent="0.2"/>
  <cols>
    <col min="1" max="1" width="22.7109375" bestFit="1" customWidth="1"/>
    <col min="2" max="2" width="12.42578125" bestFit="1" customWidth="1"/>
    <col min="3" max="3" width="15.5703125" bestFit="1" customWidth="1"/>
    <col min="4" max="4" width="16.28515625" bestFit="1" customWidth="1"/>
    <col min="5" max="5" width="22.7109375" bestFit="1" customWidth="1"/>
  </cols>
  <sheetData>
    <row r="1" spans="1:5" x14ac:dyDescent="0.2">
      <c r="A1" s="1" t="s">
        <v>9</v>
      </c>
    </row>
    <row r="4" spans="1:5" x14ac:dyDescent="0.2">
      <c r="A4" s="3" t="s">
        <v>7</v>
      </c>
      <c r="B4" s="4" t="s">
        <v>1</v>
      </c>
      <c r="C4" s="4" t="s">
        <v>2</v>
      </c>
      <c r="D4" s="4" t="s">
        <v>0</v>
      </c>
      <c r="E4" s="4" t="s">
        <v>5</v>
      </c>
    </row>
    <row r="5" spans="1:5" ht="7.5" customHeight="1" x14ac:dyDescent="0.2">
      <c r="A5" s="5"/>
      <c r="B5" s="6"/>
    </row>
    <row r="6" spans="1:5" x14ac:dyDescent="0.2">
      <c r="A6" s="7" t="s">
        <v>3</v>
      </c>
    </row>
    <row r="7" spans="1:5" x14ac:dyDescent="0.2">
      <c r="A7" s="7" t="s">
        <v>4</v>
      </c>
    </row>
    <row r="8" spans="1:5" x14ac:dyDescent="0.2">
      <c r="A8" s="1" t="s">
        <v>6</v>
      </c>
    </row>
    <row r="13" spans="1:5" x14ac:dyDescent="0.2">
      <c r="A13" s="1"/>
    </row>
    <row r="20" spans="1:1" x14ac:dyDescent="0.2">
      <c r="A20" s="1"/>
    </row>
  </sheetData>
  <phoneticPr fontId="4"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1"/>
  <sheetViews>
    <sheetView workbookViewId="0">
      <selection activeCell="D8" sqref="D8"/>
    </sheetView>
  </sheetViews>
  <sheetFormatPr defaultRowHeight="12.75" x14ac:dyDescent="0.2"/>
  <cols>
    <col min="1" max="1" width="22.7109375" bestFit="1" customWidth="1"/>
    <col min="2" max="2" width="14.42578125" bestFit="1" customWidth="1"/>
    <col min="3" max="3" width="2" customWidth="1"/>
    <col min="4" max="4" width="14.42578125" bestFit="1" customWidth="1"/>
    <col min="5" max="5" width="2.28515625" customWidth="1"/>
    <col min="6" max="6" width="15.5703125" bestFit="1" customWidth="1"/>
    <col min="7" max="7" width="9.140625" style="1"/>
  </cols>
  <sheetData>
    <row r="1" spans="1:7" ht="60.75" customHeight="1" x14ac:dyDescent="0.2">
      <c r="A1" s="56"/>
      <c r="B1" s="56"/>
      <c r="C1" s="56"/>
      <c r="D1" s="56"/>
      <c r="E1" s="56"/>
      <c r="F1" s="56"/>
    </row>
    <row r="2" spans="1:7" ht="26.25" customHeight="1" x14ac:dyDescent="0.25">
      <c r="A2" s="57" t="s">
        <v>22</v>
      </c>
      <c r="B2" s="58"/>
      <c r="C2" s="58"/>
      <c r="D2" s="58"/>
      <c r="E2" s="58"/>
      <c r="F2" s="58"/>
    </row>
    <row r="3" spans="1:7" ht="26.25" customHeight="1" x14ac:dyDescent="0.2"/>
    <row r="4" spans="1:7" x14ac:dyDescent="0.2">
      <c r="B4" s="10"/>
      <c r="C4" s="10"/>
      <c r="D4" s="12" t="s">
        <v>14</v>
      </c>
      <c r="E4" s="10"/>
      <c r="F4" s="12" t="s">
        <v>13</v>
      </c>
    </row>
    <row r="5" spans="1:7" x14ac:dyDescent="0.2">
      <c r="A5" s="9"/>
      <c r="B5" s="9" t="s">
        <v>19</v>
      </c>
      <c r="C5" s="9"/>
      <c r="D5" s="11" t="s">
        <v>11</v>
      </c>
      <c r="F5" s="11" t="s">
        <v>8</v>
      </c>
      <c r="G5" s="2"/>
    </row>
    <row r="7" spans="1:7" x14ac:dyDescent="0.2">
      <c r="A7" s="8" t="s">
        <v>3</v>
      </c>
      <c r="B7" s="8"/>
      <c r="C7" s="8"/>
    </row>
    <row r="8" spans="1:7" x14ac:dyDescent="0.2">
      <c r="A8" t="s">
        <v>1</v>
      </c>
      <c r="B8" s="13">
        <v>1257525.01</v>
      </c>
      <c r="D8" s="13">
        <v>1257525.01</v>
      </c>
      <c r="F8" s="13">
        <v>1257525.01</v>
      </c>
    </row>
    <row r="9" spans="1:7" x14ac:dyDescent="0.2">
      <c r="A9" t="s">
        <v>2</v>
      </c>
      <c r="B9" s="13">
        <v>1162475.53</v>
      </c>
      <c r="D9" s="13">
        <v>1162475.53</v>
      </c>
      <c r="F9" s="13">
        <v>1162475.53</v>
      </c>
    </row>
    <row r="10" spans="1:7" x14ac:dyDescent="0.2">
      <c r="A10" t="s">
        <v>0</v>
      </c>
      <c r="B10" s="13">
        <v>0</v>
      </c>
      <c r="D10" s="13">
        <v>0</v>
      </c>
      <c r="F10" s="13">
        <v>0</v>
      </c>
    </row>
    <row r="11" spans="1:7" x14ac:dyDescent="0.2">
      <c r="A11" t="s">
        <v>31</v>
      </c>
      <c r="B11" s="13">
        <f>+B8-B9-B10</f>
        <v>95049.479999999981</v>
      </c>
      <c r="D11" s="13">
        <f>+D8-D9-D10</f>
        <v>95049.479999999981</v>
      </c>
      <c r="F11" s="13">
        <f>+F8-F9-F10</f>
        <v>95049.479999999981</v>
      </c>
    </row>
    <row r="12" spans="1:7" x14ac:dyDescent="0.2">
      <c r="A12" t="s">
        <v>25</v>
      </c>
      <c r="B12" s="13">
        <v>52277.213999999993</v>
      </c>
      <c r="D12" s="13">
        <v>52277.213999999993</v>
      </c>
      <c r="F12" s="13">
        <v>52277.213999999993</v>
      </c>
    </row>
    <row r="13" spans="1:7" x14ac:dyDescent="0.2">
      <c r="A13" t="s">
        <v>32</v>
      </c>
      <c r="B13" s="13">
        <v>42772.265999999996</v>
      </c>
      <c r="D13" s="13">
        <v>42772.265999999996</v>
      </c>
      <c r="F13" s="13">
        <v>42772.265999999996</v>
      </c>
    </row>
    <row r="14" spans="1:7" x14ac:dyDescent="0.2">
      <c r="A14" t="s">
        <v>5</v>
      </c>
      <c r="B14" s="18">
        <v>1099</v>
      </c>
    </row>
    <row r="17" spans="1:1" x14ac:dyDescent="0.2">
      <c r="A17" s="19" t="s">
        <v>33</v>
      </c>
    </row>
    <row r="18" spans="1:1" x14ac:dyDescent="0.2">
      <c r="A18" s="24" t="s">
        <v>36</v>
      </c>
    </row>
    <row r="19" spans="1:1" x14ac:dyDescent="0.2">
      <c r="A19" s="24" t="s">
        <v>35</v>
      </c>
    </row>
    <row r="20" spans="1:1" x14ac:dyDescent="0.2">
      <c r="A20" s="24" t="s">
        <v>34</v>
      </c>
    </row>
    <row r="21" spans="1:1" x14ac:dyDescent="0.2">
      <c r="A21" s="24" t="s">
        <v>39</v>
      </c>
    </row>
  </sheetData>
  <mergeCells count="2">
    <mergeCell ref="A1:F1"/>
    <mergeCell ref="A2:F2"/>
  </mergeCells>
  <phoneticPr fontId="4" type="noConversion"/>
  <pageMargins left="0.75" right="0.75" top="1" bottom="1" header="0.5" footer="0.5"/>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0"/>
  <sheetViews>
    <sheetView workbookViewId="0">
      <selection activeCell="D8" sqref="D8"/>
    </sheetView>
  </sheetViews>
  <sheetFormatPr defaultRowHeight="12.75" x14ac:dyDescent="0.2"/>
  <cols>
    <col min="1" max="1" width="22.7109375" bestFit="1" customWidth="1"/>
    <col min="2" max="2" width="14.42578125" bestFit="1" customWidth="1"/>
    <col min="3" max="3" width="2" customWidth="1"/>
    <col min="4" max="4" width="14.42578125" bestFit="1" customWidth="1"/>
    <col min="5" max="5" width="2.28515625" customWidth="1"/>
    <col min="6" max="6" width="15.5703125" bestFit="1" customWidth="1"/>
    <col min="7" max="7" width="13.42578125" style="1" bestFit="1" customWidth="1"/>
  </cols>
  <sheetData>
    <row r="1" spans="1:7" ht="60.75" customHeight="1" x14ac:dyDescent="0.2">
      <c r="A1" s="56"/>
      <c r="B1" s="56"/>
      <c r="C1" s="56"/>
      <c r="D1" s="56"/>
      <c r="E1" s="56"/>
      <c r="F1" s="56"/>
    </row>
    <row r="2" spans="1:7" ht="26.25" customHeight="1" x14ac:dyDescent="0.25">
      <c r="A2" s="57" t="s">
        <v>22</v>
      </c>
      <c r="B2" s="58"/>
      <c r="C2" s="58"/>
      <c r="D2" s="58"/>
      <c r="E2" s="58"/>
      <c r="F2" s="58"/>
    </row>
    <row r="3" spans="1:7" ht="26.25" customHeight="1" x14ac:dyDescent="0.2"/>
    <row r="4" spans="1:7" x14ac:dyDescent="0.2">
      <c r="B4" s="10"/>
      <c r="C4" s="10"/>
      <c r="D4" s="12" t="s">
        <v>14</v>
      </c>
      <c r="E4" s="10"/>
      <c r="F4" s="12" t="s">
        <v>13</v>
      </c>
    </row>
    <row r="5" spans="1:7" x14ac:dyDescent="0.2">
      <c r="A5" s="9"/>
      <c r="B5" s="9" t="s">
        <v>12</v>
      </c>
      <c r="C5" s="9"/>
      <c r="D5" s="11" t="s">
        <v>11</v>
      </c>
      <c r="F5" s="11" t="s">
        <v>8</v>
      </c>
      <c r="G5" s="2"/>
    </row>
    <row r="7" spans="1:7" x14ac:dyDescent="0.2">
      <c r="A7" s="8" t="s">
        <v>3</v>
      </c>
      <c r="B7" s="8"/>
      <c r="C7" s="8"/>
    </row>
    <row r="8" spans="1:7" x14ac:dyDescent="0.2">
      <c r="A8" t="s">
        <v>1</v>
      </c>
      <c r="B8" s="13">
        <v>35882697.799999997</v>
      </c>
      <c r="D8" s="13">
        <v>37140222.809999995</v>
      </c>
      <c r="F8" s="13">
        <v>37140222.809999995</v>
      </c>
    </row>
    <row r="9" spans="1:7" x14ac:dyDescent="0.2">
      <c r="A9" t="s">
        <v>2</v>
      </c>
      <c r="B9" s="13">
        <v>32146438.700000003</v>
      </c>
      <c r="D9" s="13">
        <v>33308914.230000004</v>
      </c>
      <c r="F9" s="13">
        <v>33308914.230000004</v>
      </c>
    </row>
    <row r="10" spans="1:7" x14ac:dyDescent="0.2">
      <c r="A10" t="s">
        <v>0</v>
      </c>
      <c r="B10" s="13">
        <v>0</v>
      </c>
      <c r="D10" s="13">
        <v>0</v>
      </c>
      <c r="F10" s="13">
        <v>0</v>
      </c>
    </row>
    <row r="11" spans="1:7" x14ac:dyDescent="0.2">
      <c r="A11" t="s">
        <v>31</v>
      </c>
      <c r="B11" s="13">
        <f>+B8-B9-B10</f>
        <v>3736259.099999994</v>
      </c>
      <c r="D11" s="13">
        <f>+D8-D9-D10</f>
        <v>3831308.5799999908</v>
      </c>
      <c r="F11" s="13">
        <f>+F8-F9-F10</f>
        <v>3831308.5799999908</v>
      </c>
      <c r="G11" s="21"/>
    </row>
    <row r="12" spans="1:7" x14ac:dyDescent="0.2">
      <c r="A12" t="s">
        <v>25</v>
      </c>
      <c r="B12" s="13">
        <v>2054942.5049999969</v>
      </c>
      <c r="D12" s="13">
        <v>2107219.7189999949</v>
      </c>
      <c r="F12" s="13">
        <v>2107219.7189999949</v>
      </c>
      <c r="G12" s="22"/>
    </row>
    <row r="13" spans="1:7" x14ac:dyDescent="0.2">
      <c r="A13" t="s">
        <v>32</v>
      </c>
      <c r="B13" s="13">
        <v>1681316.5949999974</v>
      </c>
      <c r="D13" s="13">
        <v>1724088.8609999958</v>
      </c>
      <c r="F13" s="13">
        <v>1724088.8609999958</v>
      </c>
      <c r="G13" s="22"/>
    </row>
    <row r="14" spans="1:7" x14ac:dyDescent="0.2">
      <c r="A14" t="s">
        <v>5</v>
      </c>
      <c r="B14" s="18">
        <v>1099</v>
      </c>
    </row>
    <row r="17" spans="1:1" x14ac:dyDescent="0.2">
      <c r="A17" s="19" t="s">
        <v>33</v>
      </c>
    </row>
    <row r="18" spans="1:1" x14ac:dyDescent="0.2">
      <c r="A18" s="24" t="s">
        <v>36</v>
      </c>
    </row>
    <row r="19" spans="1:1" x14ac:dyDescent="0.2">
      <c r="A19" s="24" t="s">
        <v>35</v>
      </c>
    </row>
    <row r="20" spans="1:1" x14ac:dyDescent="0.2">
      <c r="A20" s="24" t="s">
        <v>34</v>
      </c>
    </row>
  </sheetData>
  <mergeCells count="2">
    <mergeCell ref="A1:F1"/>
    <mergeCell ref="A2:F2"/>
  </mergeCells>
  <phoneticPr fontId="4" type="noConversion"/>
  <pageMargins left="0.75" right="0.75" top="1" bottom="1" header="0.5" footer="0.5"/>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0"/>
  <sheetViews>
    <sheetView workbookViewId="0">
      <selection activeCell="D8" sqref="D8"/>
    </sheetView>
  </sheetViews>
  <sheetFormatPr defaultRowHeight="12.75" x14ac:dyDescent="0.2"/>
  <cols>
    <col min="1" max="1" width="22.7109375" bestFit="1" customWidth="1"/>
    <col min="2" max="2" width="14.42578125" bestFit="1" customWidth="1"/>
    <col min="3" max="3" width="2" customWidth="1"/>
    <col min="4" max="4" width="14.42578125" bestFit="1" customWidth="1"/>
    <col min="5" max="5" width="2.28515625" customWidth="1"/>
    <col min="6" max="6" width="15.5703125" bestFit="1" customWidth="1"/>
    <col min="7" max="7" width="14.42578125" style="1" bestFit="1" customWidth="1"/>
  </cols>
  <sheetData>
    <row r="1" spans="1:7" ht="60.75" customHeight="1" x14ac:dyDescent="0.2">
      <c r="A1" s="56"/>
      <c r="B1" s="56"/>
      <c r="C1" s="56"/>
      <c r="D1" s="56"/>
      <c r="E1" s="56"/>
      <c r="F1" s="56"/>
    </row>
    <row r="2" spans="1:7" ht="26.25" customHeight="1" x14ac:dyDescent="0.25">
      <c r="A2" s="57" t="s">
        <v>22</v>
      </c>
      <c r="B2" s="58"/>
      <c r="C2" s="58"/>
      <c r="D2" s="58"/>
      <c r="E2" s="58"/>
      <c r="F2" s="58"/>
    </row>
    <row r="3" spans="1:7" ht="26.25" customHeight="1" x14ac:dyDescent="0.2"/>
    <row r="4" spans="1:7" x14ac:dyDescent="0.2">
      <c r="B4" s="10"/>
      <c r="C4" s="10"/>
      <c r="D4" s="12" t="s">
        <v>14</v>
      </c>
      <c r="E4" s="10"/>
      <c r="F4" s="12" t="s">
        <v>13</v>
      </c>
    </row>
    <row r="5" spans="1:7" x14ac:dyDescent="0.2">
      <c r="A5" s="9"/>
      <c r="B5" s="9" t="s">
        <v>15</v>
      </c>
      <c r="C5" s="9"/>
      <c r="D5" s="11" t="s">
        <v>11</v>
      </c>
      <c r="F5" s="11" t="s">
        <v>8</v>
      </c>
      <c r="G5" s="2"/>
    </row>
    <row r="7" spans="1:7" x14ac:dyDescent="0.2">
      <c r="A7" s="8" t="s">
        <v>3</v>
      </c>
      <c r="B7" s="8"/>
      <c r="C7" s="8"/>
    </row>
    <row r="8" spans="1:7" x14ac:dyDescent="0.2">
      <c r="A8" t="s">
        <v>1</v>
      </c>
      <c r="B8" s="13">
        <v>35168565.269999996</v>
      </c>
      <c r="D8" s="13">
        <v>72308788.079999983</v>
      </c>
      <c r="F8" s="13">
        <v>72308788.079999983</v>
      </c>
      <c r="G8" s="22"/>
    </row>
    <row r="9" spans="1:7" x14ac:dyDescent="0.2">
      <c r="A9" t="s">
        <v>2</v>
      </c>
      <c r="B9" s="13">
        <v>31572270.079999998</v>
      </c>
      <c r="D9" s="13">
        <v>64881184.310000002</v>
      </c>
      <c r="F9" s="13">
        <v>64881184.310000002</v>
      </c>
      <c r="G9" s="22"/>
    </row>
    <row r="10" spans="1:7" x14ac:dyDescent="0.2">
      <c r="A10" t="s">
        <v>0</v>
      </c>
      <c r="B10" s="13">
        <v>0</v>
      </c>
      <c r="D10" s="13">
        <v>0</v>
      </c>
      <c r="F10" s="13">
        <v>0</v>
      </c>
      <c r="G10" s="22"/>
    </row>
    <row r="11" spans="1:7" x14ac:dyDescent="0.2">
      <c r="A11" t="s">
        <v>31</v>
      </c>
      <c r="B11" s="13">
        <f>+B8-B9-B10</f>
        <v>3596295.1899999976</v>
      </c>
      <c r="D11" s="13">
        <f>+D8-D9-D10</f>
        <v>7427603.7699999809</v>
      </c>
      <c r="F11" s="13">
        <f>+F8-F9-F10</f>
        <v>7427603.7699999809</v>
      </c>
      <c r="G11" s="22"/>
    </row>
    <row r="12" spans="1:7" x14ac:dyDescent="0.2">
      <c r="A12" t="s">
        <v>25</v>
      </c>
      <c r="B12" s="13">
        <v>1977962.3544999987</v>
      </c>
      <c r="D12" s="13">
        <v>4085182.0734999897</v>
      </c>
      <c r="F12" s="13">
        <v>4085182.0734999897</v>
      </c>
      <c r="G12" s="22"/>
    </row>
    <row r="13" spans="1:7" x14ac:dyDescent="0.2">
      <c r="A13" t="s">
        <v>32</v>
      </c>
      <c r="B13" s="13">
        <v>1618332.8354999989</v>
      </c>
      <c r="D13" s="13">
        <v>3342421.6964999917</v>
      </c>
      <c r="F13" s="13">
        <v>3342421.6964999917</v>
      </c>
      <c r="G13" s="22"/>
    </row>
    <row r="14" spans="1:7" x14ac:dyDescent="0.2">
      <c r="A14" t="s">
        <v>5</v>
      </c>
      <c r="B14" s="18">
        <v>1099</v>
      </c>
    </row>
    <row r="17" spans="1:1" x14ac:dyDescent="0.2">
      <c r="A17" s="19" t="s">
        <v>33</v>
      </c>
    </row>
    <row r="18" spans="1:1" x14ac:dyDescent="0.2">
      <c r="A18" s="24" t="s">
        <v>36</v>
      </c>
    </row>
    <row r="19" spans="1:1" x14ac:dyDescent="0.2">
      <c r="A19" s="24" t="s">
        <v>35</v>
      </c>
    </row>
    <row r="20" spans="1:1" x14ac:dyDescent="0.2">
      <c r="A20" s="24" t="s">
        <v>34</v>
      </c>
    </row>
  </sheetData>
  <mergeCells count="2">
    <mergeCell ref="A1:F1"/>
    <mergeCell ref="A2:F2"/>
  </mergeCells>
  <phoneticPr fontId="4" type="noConversion"/>
  <pageMargins left="0.75" right="0.75" top="1" bottom="1" header="0.5" footer="0.5"/>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0"/>
  <sheetViews>
    <sheetView workbookViewId="0">
      <selection activeCell="C3" sqref="C3"/>
    </sheetView>
  </sheetViews>
  <sheetFormatPr defaultRowHeight="12.75" x14ac:dyDescent="0.2"/>
  <cols>
    <col min="1" max="1" width="22.7109375" bestFit="1" customWidth="1"/>
    <col min="2" max="2" width="14.42578125" bestFit="1" customWidth="1"/>
    <col min="3" max="3" width="2" customWidth="1"/>
    <col min="4" max="4" width="14.42578125" bestFit="1" customWidth="1"/>
    <col min="5" max="5" width="2.28515625" customWidth="1"/>
    <col min="6" max="6" width="14" bestFit="1" customWidth="1"/>
    <col min="7" max="7" width="2.28515625" customWidth="1"/>
    <col min="8" max="8" width="15.5703125" bestFit="1" customWidth="1"/>
    <col min="9" max="9" width="15.42578125" style="1" bestFit="1" customWidth="1"/>
  </cols>
  <sheetData>
    <row r="1" spans="1:9" ht="60.75" customHeight="1" x14ac:dyDescent="0.2">
      <c r="A1" s="59"/>
      <c r="B1" s="59"/>
      <c r="C1" s="59"/>
      <c r="D1" s="59"/>
      <c r="E1" s="59"/>
      <c r="F1" s="59"/>
      <c r="G1" s="59"/>
      <c r="H1" s="59"/>
      <c r="I1"/>
    </row>
    <row r="2" spans="1:9" ht="26.25" customHeight="1" x14ac:dyDescent="0.25">
      <c r="A2" s="57" t="s">
        <v>22</v>
      </c>
      <c r="B2" s="57"/>
      <c r="C2" s="57"/>
      <c r="D2" s="57"/>
      <c r="E2" s="57"/>
      <c r="F2" s="57"/>
      <c r="G2" s="57"/>
      <c r="H2" s="57"/>
      <c r="I2"/>
    </row>
    <row r="3" spans="1:9" ht="26.25" customHeight="1" x14ac:dyDescent="0.2"/>
    <row r="4" spans="1:9" x14ac:dyDescent="0.2">
      <c r="B4" s="10"/>
      <c r="C4" s="10"/>
      <c r="D4" s="12" t="s">
        <v>14</v>
      </c>
      <c r="E4" s="10"/>
      <c r="F4" s="12" t="s">
        <v>17</v>
      </c>
      <c r="G4" s="10"/>
      <c r="H4" s="12" t="s">
        <v>13</v>
      </c>
    </row>
    <row r="5" spans="1:9" x14ac:dyDescent="0.2">
      <c r="A5" s="9"/>
      <c r="B5" s="9" t="s">
        <v>16</v>
      </c>
      <c r="C5" s="9"/>
      <c r="D5" s="11" t="s">
        <v>11</v>
      </c>
      <c r="F5" s="11" t="s">
        <v>11</v>
      </c>
      <c r="H5" s="11" t="s">
        <v>8</v>
      </c>
      <c r="I5" s="2"/>
    </row>
    <row r="7" spans="1:9" x14ac:dyDescent="0.2">
      <c r="A7" s="8" t="s">
        <v>3</v>
      </c>
      <c r="B7" s="8"/>
      <c r="C7" s="8"/>
    </row>
    <row r="8" spans="1:9" x14ac:dyDescent="0.2">
      <c r="A8" t="s">
        <v>1</v>
      </c>
      <c r="B8" s="13">
        <v>29926778.600000001</v>
      </c>
      <c r="D8" s="13">
        <v>86297632.479999989</v>
      </c>
      <c r="E8" s="13"/>
      <c r="F8" s="13">
        <v>15937934.199999999</v>
      </c>
      <c r="G8" s="13"/>
      <c r="H8" s="13">
        <v>102235566.67999999</v>
      </c>
      <c r="I8" s="22"/>
    </row>
    <row r="9" spans="1:9" x14ac:dyDescent="0.2">
      <c r="A9" t="s">
        <v>2</v>
      </c>
      <c r="B9" s="13">
        <v>27067375.16</v>
      </c>
      <c r="D9" s="13">
        <v>77465009.140000015</v>
      </c>
      <c r="E9" s="13"/>
      <c r="F9" s="13">
        <v>14483550.329999998</v>
      </c>
      <c r="G9" s="13"/>
      <c r="H9" s="13">
        <v>91948559.470000014</v>
      </c>
      <c r="I9" s="22"/>
    </row>
    <row r="10" spans="1:9" x14ac:dyDescent="0.2">
      <c r="A10" t="s">
        <v>0</v>
      </c>
      <c r="B10" s="13">
        <v>0</v>
      </c>
      <c r="D10" s="13">
        <v>0</v>
      </c>
      <c r="F10" s="13">
        <v>0</v>
      </c>
      <c r="H10" s="13">
        <v>0</v>
      </c>
      <c r="I10" s="22"/>
    </row>
    <row r="11" spans="1:9" x14ac:dyDescent="0.2">
      <c r="A11" t="s">
        <v>31</v>
      </c>
      <c r="B11" s="13">
        <f>+B8-B9-B10</f>
        <v>2859403.4400000013</v>
      </c>
      <c r="D11" s="13">
        <f>+D8-D9-D10</f>
        <v>8832623.3399999738</v>
      </c>
      <c r="F11" s="13">
        <f>+F8-F9-F10</f>
        <v>1454383.870000001</v>
      </c>
      <c r="H11" s="13">
        <f>+H8-H9-H10</f>
        <v>10287007.209999979</v>
      </c>
      <c r="I11" s="22"/>
    </row>
    <row r="12" spans="1:9" x14ac:dyDescent="0.2">
      <c r="A12" t="s">
        <v>25</v>
      </c>
      <c r="B12" s="13">
        <v>1572671.8920000009</v>
      </c>
      <c r="D12" s="13">
        <v>4857942.8369999863</v>
      </c>
      <c r="F12" s="13">
        <v>799911.12850000069</v>
      </c>
      <c r="H12" s="13">
        <v>5657853.9654999888</v>
      </c>
      <c r="I12" s="22"/>
    </row>
    <row r="13" spans="1:9" x14ac:dyDescent="0.2">
      <c r="A13" t="s">
        <v>32</v>
      </c>
      <c r="B13" s="13">
        <v>1286731.5480000007</v>
      </c>
      <c r="D13" s="13">
        <v>3974680.5029999884</v>
      </c>
      <c r="F13" s="13">
        <v>654472.74150000047</v>
      </c>
      <c r="H13" s="13">
        <v>4629153.2444999907</v>
      </c>
      <c r="I13" s="22"/>
    </row>
    <row r="14" spans="1:9" x14ac:dyDescent="0.2">
      <c r="A14" t="s">
        <v>5</v>
      </c>
      <c r="B14" s="18">
        <v>1099</v>
      </c>
    </row>
    <row r="17" spans="1:1" x14ac:dyDescent="0.2">
      <c r="A17" s="19" t="s">
        <v>33</v>
      </c>
    </row>
    <row r="18" spans="1:1" x14ac:dyDescent="0.2">
      <c r="A18" s="24" t="s">
        <v>36</v>
      </c>
    </row>
    <row r="19" spans="1:1" x14ac:dyDescent="0.2">
      <c r="A19" s="24" t="s">
        <v>35</v>
      </c>
    </row>
    <row r="20" spans="1:1" x14ac:dyDescent="0.2">
      <c r="A20" s="24" t="s">
        <v>34</v>
      </c>
    </row>
  </sheetData>
  <mergeCells count="2">
    <mergeCell ref="A1:H1"/>
    <mergeCell ref="A2:H2"/>
  </mergeCells>
  <phoneticPr fontId="4" type="noConversion"/>
  <pageMargins left="0.75" right="0.75" top="1" bottom="1" header="0.5" footer="0.5"/>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20"/>
  <sheetViews>
    <sheetView workbookViewId="0">
      <selection activeCell="D8" sqref="D8"/>
    </sheetView>
  </sheetViews>
  <sheetFormatPr defaultRowHeight="12.75" x14ac:dyDescent="0.2"/>
  <cols>
    <col min="1" max="1" width="22.7109375" bestFit="1" customWidth="1"/>
    <col min="2" max="2" width="14.42578125" bestFit="1" customWidth="1"/>
    <col min="3" max="3" width="2" customWidth="1"/>
    <col min="4" max="4" width="14.42578125" bestFit="1" customWidth="1"/>
    <col min="5" max="5" width="2.28515625" customWidth="1"/>
    <col min="6" max="6" width="15.5703125" bestFit="1" customWidth="1"/>
    <col min="7" max="7" width="14.42578125" style="1" bestFit="1" customWidth="1"/>
  </cols>
  <sheetData>
    <row r="1" spans="1:8" ht="60.75" customHeight="1" x14ac:dyDescent="0.2">
      <c r="A1" s="56"/>
      <c r="B1" s="56"/>
      <c r="C1" s="56"/>
      <c r="D1" s="56"/>
      <c r="E1" s="56"/>
      <c r="F1" s="56"/>
    </row>
    <row r="2" spans="1:8" ht="26.25" customHeight="1" x14ac:dyDescent="0.25">
      <c r="A2" s="57" t="s">
        <v>22</v>
      </c>
      <c r="B2" s="58"/>
      <c r="C2" s="58"/>
      <c r="D2" s="58"/>
      <c r="E2" s="58"/>
      <c r="F2" s="58"/>
    </row>
    <row r="3" spans="1:8" ht="26.25" customHeight="1" x14ac:dyDescent="0.2"/>
    <row r="4" spans="1:8" x14ac:dyDescent="0.2">
      <c r="B4" s="10"/>
      <c r="C4" s="10"/>
      <c r="D4" s="12" t="s">
        <v>17</v>
      </c>
      <c r="E4" s="10"/>
      <c r="F4" s="12" t="s">
        <v>13</v>
      </c>
    </row>
    <row r="5" spans="1:8" x14ac:dyDescent="0.2">
      <c r="A5" s="9"/>
      <c r="B5" s="9" t="s">
        <v>18</v>
      </c>
      <c r="C5" s="9"/>
      <c r="D5" s="11" t="s">
        <v>11</v>
      </c>
      <c r="F5" s="11" t="s">
        <v>8</v>
      </c>
      <c r="G5" s="2"/>
    </row>
    <row r="7" spans="1:8" x14ac:dyDescent="0.2">
      <c r="A7" s="8" t="s">
        <v>3</v>
      </c>
      <c r="B7" s="8"/>
      <c r="C7" s="8"/>
    </row>
    <row r="8" spans="1:8" x14ac:dyDescent="0.2">
      <c r="A8" t="s">
        <v>1</v>
      </c>
      <c r="B8" s="13">
        <v>25198116.120000001</v>
      </c>
      <c r="D8" s="13">
        <v>41136050.32</v>
      </c>
      <c r="E8" s="13"/>
      <c r="F8" s="13">
        <v>127433682.79999998</v>
      </c>
      <c r="G8" s="22"/>
    </row>
    <row r="9" spans="1:8" x14ac:dyDescent="0.2">
      <c r="A9" t="s">
        <v>2</v>
      </c>
      <c r="B9" s="13">
        <v>22658585.300000001</v>
      </c>
      <c r="D9" s="13">
        <v>37142135.629999995</v>
      </c>
      <c r="E9" s="13"/>
      <c r="F9" s="13">
        <v>114607144.77000001</v>
      </c>
      <c r="G9" s="22"/>
    </row>
    <row r="10" spans="1:8" x14ac:dyDescent="0.2">
      <c r="A10" t="s">
        <v>0</v>
      </c>
      <c r="B10" s="13">
        <v>0</v>
      </c>
      <c r="D10" s="13">
        <v>0</v>
      </c>
      <c r="F10" s="13">
        <v>0</v>
      </c>
      <c r="G10" s="22"/>
    </row>
    <row r="11" spans="1:8" x14ac:dyDescent="0.2">
      <c r="A11" t="s">
        <v>31</v>
      </c>
      <c r="B11" s="13">
        <f>+B8-B9-B10</f>
        <v>2539530.8200000003</v>
      </c>
      <c r="D11" s="13">
        <f>+D8-D9-D10</f>
        <v>3993914.6900000051</v>
      </c>
      <c r="F11" s="13">
        <f>+F8-F9-F10</f>
        <v>12826538.029999971</v>
      </c>
      <c r="G11" s="22"/>
    </row>
    <row r="12" spans="1:8" x14ac:dyDescent="0.2">
      <c r="A12" t="s">
        <v>25</v>
      </c>
      <c r="B12" s="13">
        <v>1396741.9510000004</v>
      </c>
      <c r="D12" s="13">
        <v>2196653.0795000028</v>
      </c>
      <c r="F12" s="13">
        <v>7054595.9164999845</v>
      </c>
      <c r="G12" s="22"/>
      <c r="H12" s="13"/>
    </row>
    <row r="13" spans="1:8" x14ac:dyDescent="0.2">
      <c r="A13" t="s">
        <v>32</v>
      </c>
      <c r="B13" s="13">
        <v>1142788.8690000002</v>
      </c>
      <c r="D13" s="13">
        <v>1797261.6105000023</v>
      </c>
      <c r="F13" s="13">
        <v>5771942.1134999869</v>
      </c>
      <c r="G13" s="22"/>
      <c r="H13" s="13"/>
    </row>
    <row r="14" spans="1:8" x14ac:dyDescent="0.2">
      <c r="A14" t="s">
        <v>5</v>
      </c>
      <c r="B14" s="18">
        <v>1099</v>
      </c>
    </row>
    <row r="17" spans="1:1" x14ac:dyDescent="0.2">
      <c r="A17" s="19" t="s">
        <v>33</v>
      </c>
    </row>
    <row r="18" spans="1:1" x14ac:dyDescent="0.2">
      <c r="A18" s="24" t="s">
        <v>36</v>
      </c>
    </row>
    <row r="19" spans="1:1" x14ac:dyDescent="0.2">
      <c r="A19" s="24" t="s">
        <v>35</v>
      </c>
    </row>
    <row r="20" spans="1:1" x14ac:dyDescent="0.2">
      <c r="A20" s="24" t="s">
        <v>34</v>
      </c>
    </row>
  </sheetData>
  <mergeCells count="2">
    <mergeCell ref="A1:F1"/>
    <mergeCell ref="A2:F2"/>
  </mergeCells>
  <phoneticPr fontId="4" type="noConversion"/>
  <pageMargins left="0.75" right="0.75" top="1" bottom="1" header="0.5" footer="0.5"/>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1"/>
  <sheetViews>
    <sheetView workbookViewId="0">
      <selection activeCell="D8" sqref="D8"/>
    </sheetView>
  </sheetViews>
  <sheetFormatPr defaultRowHeight="12.75" x14ac:dyDescent="0.2"/>
  <cols>
    <col min="1" max="1" width="22.7109375" bestFit="1" customWidth="1"/>
    <col min="2" max="2" width="14.42578125" bestFit="1" customWidth="1"/>
    <col min="3" max="3" width="2" customWidth="1"/>
    <col min="4" max="4" width="14.42578125" bestFit="1" customWidth="1"/>
    <col min="5" max="5" width="2.28515625" customWidth="1"/>
    <col min="6" max="6" width="15.5703125" bestFit="1" customWidth="1"/>
    <col min="7" max="7" width="15.42578125" style="1" bestFit="1" customWidth="1"/>
  </cols>
  <sheetData>
    <row r="1" spans="1:9" ht="60.75" customHeight="1" x14ac:dyDescent="0.2">
      <c r="A1" s="56"/>
      <c r="B1" s="56"/>
      <c r="C1" s="56"/>
      <c r="D1" s="56"/>
      <c r="E1" s="56"/>
      <c r="F1" s="56"/>
    </row>
    <row r="2" spans="1:9" ht="26.25" customHeight="1" x14ac:dyDescent="0.25">
      <c r="A2" s="57" t="s">
        <v>22</v>
      </c>
      <c r="B2" s="58"/>
      <c r="C2" s="58"/>
      <c r="D2" s="58"/>
      <c r="E2" s="58"/>
      <c r="F2" s="58"/>
    </row>
    <row r="3" spans="1:9" ht="26.25" customHeight="1" x14ac:dyDescent="0.2"/>
    <row r="4" spans="1:9" x14ac:dyDescent="0.2">
      <c r="B4" s="10"/>
      <c r="C4" s="10"/>
      <c r="D4" s="12" t="s">
        <v>17</v>
      </c>
      <c r="E4" s="10"/>
      <c r="F4" s="12" t="s">
        <v>13</v>
      </c>
    </row>
    <row r="5" spans="1:9" x14ac:dyDescent="0.2">
      <c r="A5" s="9"/>
      <c r="B5" s="9" t="s">
        <v>20</v>
      </c>
      <c r="C5" s="9"/>
      <c r="D5" s="11" t="s">
        <v>11</v>
      </c>
      <c r="F5" s="11" t="s">
        <v>8</v>
      </c>
      <c r="G5" s="2"/>
    </row>
    <row r="7" spans="1:9" x14ac:dyDescent="0.2">
      <c r="A7" s="8" t="s">
        <v>3</v>
      </c>
      <c r="B7" s="8"/>
      <c r="C7" s="8"/>
    </row>
    <row r="8" spans="1:9" x14ac:dyDescent="0.2">
      <c r="A8" t="s">
        <v>1</v>
      </c>
      <c r="B8" s="13">
        <v>26014930.300000001</v>
      </c>
      <c r="D8" s="13">
        <v>67150980.620000005</v>
      </c>
      <c r="E8" s="13"/>
      <c r="F8" s="13">
        <v>153448613.09999999</v>
      </c>
      <c r="G8" s="22"/>
    </row>
    <row r="9" spans="1:9" x14ac:dyDescent="0.2">
      <c r="A9" t="s">
        <v>2</v>
      </c>
      <c r="B9" s="13">
        <v>23558596.600000001</v>
      </c>
      <c r="D9" s="13">
        <v>60700732.229999997</v>
      </c>
      <c r="E9" s="13"/>
      <c r="F9" s="13">
        <v>138165741.37</v>
      </c>
      <c r="G9" s="22"/>
    </row>
    <row r="10" spans="1:9" x14ac:dyDescent="0.2">
      <c r="A10" t="s">
        <v>0</v>
      </c>
      <c r="B10" s="13">
        <v>0</v>
      </c>
      <c r="D10" s="13">
        <v>0</v>
      </c>
      <c r="F10" s="13">
        <v>0</v>
      </c>
      <c r="G10" s="22"/>
    </row>
    <row r="11" spans="1:9" x14ac:dyDescent="0.2">
      <c r="A11" t="s">
        <v>31</v>
      </c>
      <c r="B11" s="13">
        <f>+B8-B9-B10</f>
        <v>2456333.6999999993</v>
      </c>
      <c r="D11" s="13">
        <f>+D8-D9-D10</f>
        <v>6450248.390000008</v>
      </c>
      <c r="F11" s="13">
        <f>+F8-F9-F10</f>
        <v>15282871.729999989</v>
      </c>
      <c r="G11" s="22"/>
      <c r="I11" s="1"/>
    </row>
    <row r="12" spans="1:9" x14ac:dyDescent="0.2">
      <c r="A12" t="s">
        <v>25</v>
      </c>
      <c r="B12" s="13">
        <v>1350983.5349999997</v>
      </c>
      <c r="D12" s="13">
        <v>3547636.6145000048</v>
      </c>
      <c r="F12" s="13">
        <v>8405579.4514999948</v>
      </c>
      <c r="G12" s="22"/>
    </row>
    <row r="13" spans="1:9" x14ac:dyDescent="0.2">
      <c r="A13" t="s">
        <v>32</v>
      </c>
      <c r="B13" s="13">
        <v>1105350.1649999998</v>
      </c>
      <c r="D13" s="13">
        <v>2902611.7755000037</v>
      </c>
      <c r="F13" s="13">
        <v>6877292.2784999954</v>
      </c>
      <c r="G13" s="22"/>
    </row>
    <row r="14" spans="1:9" x14ac:dyDescent="0.2">
      <c r="A14" t="s">
        <v>5</v>
      </c>
      <c r="B14" s="18">
        <v>1099</v>
      </c>
    </row>
    <row r="17" spans="1:9" x14ac:dyDescent="0.2">
      <c r="A17" s="8" t="s">
        <v>4</v>
      </c>
      <c r="B17" s="8"/>
      <c r="C17" s="8"/>
    </row>
    <row r="18" spans="1:9" x14ac:dyDescent="0.2">
      <c r="A18" t="s">
        <v>1</v>
      </c>
      <c r="B18" s="13">
        <v>506425.9</v>
      </c>
      <c r="C18" s="13"/>
      <c r="D18" s="13">
        <v>506425.9</v>
      </c>
      <c r="E18" s="13"/>
      <c r="F18" s="13">
        <v>506425.9</v>
      </c>
    </row>
    <row r="19" spans="1:9" x14ac:dyDescent="0.2">
      <c r="A19" t="s">
        <v>2</v>
      </c>
      <c r="B19" s="13">
        <v>458808.54</v>
      </c>
      <c r="C19" s="13"/>
      <c r="D19" s="13">
        <v>458808.54</v>
      </c>
      <c r="E19" s="13"/>
      <c r="F19" s="13">
        <v>458808.54</v>
      </c>
    </row>
    <row r="20" spans="1:9" x14ac:dyDescent="0.2">
      <c r="A20" t="s">
        <v>0</v>
      </c>
      <c r="B20" s="13">
        <v>4.6500000000000004</v>
      </c>
      <c r="C20" s="13"/>
      <c r="D20" s="13">
        <v>4.6500000000000004</v>
      </c>
      <c r="E20" s="13"/>
      <c r="F20" s="13">
        <v>4.6500000000000004</v>
      </c>
    </row>
    <row r="21" spans="1:9" x14ac:dyDescent="0.2">
      <c r="A21" t="s">
        <v>31</v>
      </c>
      <c r="B21" s="13">
        <f>+B18-B19-B20</f>
        <v>47612.710000000043</v>
      </c>
      <c r="D21" s="13">
        <f>+D18-D19-D20</f>
        <v>47612.710000000043</v>
      </c>
      <c r="F21" s="13">
        <f>+F18-F19-F20</f>
        <v>47612.710000000043</v>
      </c>
      <c r="I21" s="1"/>
    </row>
    <row r="22" spans="1:9" x14ac:dyDescent="0.2">
      <c r="A22" t="s">
        <v>25</v>
      </c>
      <c r="B22" s="13">
        <v>26186.990500000025</v>
      </c>
      <c r="D22" s="13">
        <v>26186.990500000025</v>
      </c>
      <c r="F22" s="13">
        <v>26186.990500000025</v>
      </c>
      <c r="G22" s="22"/>
    </row>
    <row r="23" spans="1:9" x14ac:dyDescent="0.2">
      <c r="A23" t="s">
        <v>32</v>
      </c>
      <c r="B23" s="13">
        <v>21425.719500000021</v>
      </c>
      <c r="D23" s="13">
        <v>21425.719500000021</v>
      </c>
      <c r="F23" s="13">
        <v>21425.719500000021</v>
      </c>
    </row>
    <row r="24" spans="1:9" x14ac:dyDescent="0.2">
      <c r="A24" t="s">
        <v>5</v>
      </c>
      <c r="B24" s="18">
        <v>2076</v>
      </c>
      <c r="C24" s="13"/>
      <c r="D24" s="13"/>
      <c r="E24" s="13"/>
      <c r="F24" s="13"/>
    </row>
    <row r="27" spans="1:9" x14ac:dyDescent="0.2">
      <c r="A27" s="8" t="s">
        <v>6</v>
      </c>
      <c r="B27" s="8"/>
      <c r="C27" s="8"/>
    </row>
    <row r="28" spans="1:9" x14ac:dyDescent="0.2">
      <c r="A28" t="s">
        <v>1</v>
      </c>
      <c r="B28" s="13">
        <v>26521356.199999999</v>
      </c>
      <c r="D28" s="13">
        <v>67657406.520000011</v>
      </c>
      <c r="F28" s="13">
        <v>153955039</v>
      </c>
    </row>
    <row r="29" spans="1:9" x14ac:dyDescent="0.2">
      <c r="A29" t="s">
        <v>2</v>
      </c>
      <c r="B29" s="13">
        <v>24017405.140000001</v>
      </c>
      <c r="D29" s="13">
        <v>61159540.769999996</v>
      </c>
      <c r="F29" s="13">
        <v>138624549.91</v>
      </c>
    </row>
    <row r="30" spans="1:9" x14ac:dyDescent="0.2">
      <c r="A30" t="s">
        <v>0</v>
      </c>
      <c r="B30" s="13">
        <v>4.6500000000000004</v>
      </c>
      <c r="D30" s="13">
        <v>4.6500000000000004</v>
      </c>
      <c r="F30" s="13">
        <v>4.6500000000000004</v>
      </c>
    </row>
    <row r="31" spans="1:9" x14ac:dyDescent="0.2">
      <c r="A31" t="s">
        <v>31</v>
      </c>
      <c r="B31" s="13">
        <f>+B28-B29-B30</f>
        <v>2503946.4099999988</v>
      </c>
      <c r="D31" s="13">
        <f>+D28-D29-D30</f>
        <v>6497861.1000000145</v>
      </c>
      <c r="F31" s="13">
        <f>+F28-F29-F30</f>
        <v>15330484.440000003</v>
      </c>
      <c r="I31" s="1"/>
    </row>
    <row r="32" spans="1:9" x14ac:dyDescent="0.2">
      <c r="A32" t="s">
        <v>25</v>
      </c>
      <c r="B32" s="13">
        <v>1377170.5254999995</v>
      </c>
      <c r="D32" s="13">
        <v>3573823.6050000084</v>
      </c>
      <c r="F32" s="13">
        <v>8431766.4420000017</v>
      </c>
    </row>
    <row r="33" spans="1:6" x14ac:dyDescent="0.2">
      <c r="A33" t="s">
        <v>32</v>
      </c>
      <c r="B33" s="13">
        <v>1126775.8844999995</v>
      </c>
      <c r="D33" s="13">
        <v>2924037.4950000066</v>
      </c>
      <c r="F33" s="13">
        <v>6898717.9980000015</v>
      </c>
    </row>
    <row r="34" spans="1:6" x14ac:dyDescent="0.2">
      <c r="A34" t="s">
        <v>5</v>
      </c>
      <c r="B34" s="18">
        <v>3175</v>
      </c>
    </row>
    <row r="37" spans="1:6" x14ac:dyDescent="0.2">
      <c r="A37" s="19" t="s">
        <v>33</v>
      </c>
    </row>
    <row r="38" spans="1:6" x14ac:dyDescent="0.2">
      <c r="A38" s="24" t="s">
        <v>36</v>
      </c>
    </row>
    <row r="39" spans="1:6" x14ac:dyDescent="0.2">
      <c r="A39" s="24" t="s">
        <v>35</v>
      </c>
    </row>
    <row r="40" spans="1:6" x14ac:dyDescent="0.2">
      <c r="A40" s="24" t="s">
        <v>34</v>
      </c>
    </row>
    <row r="41" spans="1:6" x14ac:dyDescent="0.2">
      <c r="A41" s="24" t="s">
        <v>38</v>
      </c>
    </row>
  </sheetData>
  <mergeCells count="2">
    <mergeCell ref="A1:F1"/>
    <mergeCell ref="A2:F2"/>
  </mergeCells>
  <phoneticPr fontId="4" type="noConversion"/>
  <pageMargins left="0.75" right="0.75" top="1" bottom="1" header="0.5" footer="0.5"/>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41"/>
  <sheetViews>
    <sheetView workbookViewId="0">
      <selection activeCell="D8" sqref="D8"/>
    </sheetView>
  </sheetViews>
  <sheetFormatPr defaultRowHeight="12.75" x14ac:dyDescent="0.2"/>
  <cols>
    <col min="1" max="1" width="22.7109375" bestFit="1" customWidth="1"/>
    <col min="2" max="2" width="15.42578125" bestFit="1" customWidth="1"/>
    <col min="3" max="3" width="2" customWidth="1"/>
    <col min="4" max="4" width="15.42578125" bestFit="1" customWidth="1"/>
    <col min="5" max="5" width="2.28515625" customWidth="1"/>
    <col min="6" max="6" width="15.5703125" bestFit="1" customWidth="1"/>
    <col min="7" max="7" width="15.42578125" style="1" bestFit="1" customWidth="1"/>
    <col min="9" max="9" width="12.85546875" bestFit="1" customWidth="1"/>
    <col min="11" max="11" width="14" bestFit="1" customWidth="1"/>
  </cols>
  <sheetData>
    <row r="1" spans="1:11" ht="60.75" customHeight="1" x14ac:dyDescent="0.2">
      <c r="A1" s="56"/>
      <c r="B1" s="56"/>
      <c r="C1" s="56"/>
      <c r="D1" s="56"/>
      <c r="E1" s="56"/>
      <c r="F1" s="56"/>
    </row>
    <row r="2" spans="1:11" ht="26.25" customHeight="1" x14ac:dyDescent="0.25">
      <c r="A2" s="57" t="s">
        <v>22</v>
      </c>
      <c r="B2" s="58"/>
      <c r="C2" s="58"/>
      <c r="D2" s="58"/>
      <c r="E2" s="58"/>
      <c r="F2" s="58"/>
    </row>
    <row r="3" spans="1:11" ht="26.25" customHeight="1" x14ac:dyDescent="0.25">
      <c r="A3" s="14"/>
      <c r="B3" s="15"/>
      <c r="C3" s="15"/>
      <c r="D3" s="17"/>
      <c r="E3" s="17"/>
      <c r="F3" s="17"/>
    </row>
    <row r="4" spans="1:11" x14ac:dyDescent="0.2">
      <c r="B4" s="10"/>
      <c r="C4" s="10"/>
      <c r="D4" s="16" t="s">
        <v>17</v>
      </c>
      <c r="E4" s="10"/>
      <c r="F4" s="16" t="s">
        <v>13</v>
      </c>
    </row>
    <row r="5" spans="1:11" x14ac:dyDescent="0.2">
      <c r="A5" s="9"/>
      <c r="B5" s="9" t="s">
        <v>21</v>
      </c>
      <c r="C5" s="9"/>
      <c r="D5" s="11" t="s">
        <v>11</v>
      </c>
      <c r="F5" s="11" t="s">
        <v>8</v>
      </c>
      <c r="G5" s="2"/>
    </row>
    <row r="7" spans="1:11" x14ac:dyDescent="0.2">
      <c r="A7" s="8" t="s">
        <v>3</v>
      </c>
      <c r="B7" s="8"/>
      <c r="C7" s="8"/>
    </row>
    <row r="8" spans="1:11" x14ac:dyDescent="0.2">
      <c r="A8" t="s">
        <v>1</v>
      </c>
      <c r="B8" s="13">
        <v>24136828.210000001</v>
      </c>
      <c r="D8" s="13">
        <v>91287808.830000013</v>
      </c>
      <c r="E8" s="13"/>
      <c r="F8" s="13">
        <v>177585441.31</v>
      </c>
      <c r="G8" s="22"/>
    </row>
    <row r="9" spans="1:11" x14ac:dyDescent="0.2">
      <c r="A9" t="s">
        <v>2</v>
      </c>
      <c r="B9" s="13">
        <v>21723023.84</v>
      </c>
      <c r="D9" s="13">
        <v>82423756.069999993</v>
      </c>
      <c r="E9" s="13"/>
      <c r="F9" s="13">
        <v>159888765.21000001</v>
      </c>
      <c r="G9" s="22"/>
    </row>
    <row r="10" spans="1:11" x14ac:dyDescent="0.2">
      <c r="A10" t="s">
        <v>0</v>
      </c>
      <c r="B10" s="13">
        <v>0</v>
      </c>
      <c r="D10" s="13">
        <v>0</v>
      </c>
      <c r="F10" s="13">
        <v>0</v>
      </c>
      <c r="G10" s="22"/>
    </row>
    <row r="11" spans="1:11" x14ac:dyDescent="0.2">
      <c r="A11" t="s">
        <v>31</v>
      </c>
      <c r="B11" s="13">
        <f>+B8-B9-B10</f>
        <v>2413804.370000001</v>
      </c>
      <c r="D11" s="13">
        <f>+D8-D9-D10</f>
        <v>8864052.7600000203</v>
      </c>
      <c r="F11" s="13">
        <f>+F8-F9-F10</f>
        <v>17696676.099999994</v>
      </c>
      <c r="G11" s="22"/>
      <c r="I11" s="21"/>
      <c r="K11" s="21"/>
    </row>
    <row r="12" spans="1:11" x14ac:dyDescent="0.2">
      <c r="A12" t="s">
        <v>25</v>
      </c>
      <c r="B12" s="13">
        <v>1327592.4035000007</v>
      </c>
      <c r="D12" s="13">
        <v>4875229.0180000113</v>
      </c>
      <c r="F12" s="13">
        <v>9733171.8549999967</v>
      </c>
      <c r="G12" s="22"/>
    </row>
    <row r="13" spans="1:11" x14ac:dyDescent="0.2">
      <c r="A13" t="s">
        <v>32</v>
      </c>
      <c r="B13" s="13">
        <v>1086211.9665000006</v>
      </c>
      <c r="D13" s="13">
        <v>3988823.7420000094</v>
      </c>
      <c r="F13" s="13">
        <v>7963504.2449999973</v>
      </c>
      <c r="G13" s="22"/>
    </row>
    <row r="14" spans="1:11" x14ac:dyDescent="0.2">
      <c r="A14" t="s">
        <v>5</v>
      </c>
      <c r="B14" s="18">
        <v>1099</v>
      </c>
    </row>
    <row r="17" spans="1:11" x14ac:dyDescent="0.2">
      <c r="A17" s="8" t="s">
        <v>24</v>
      </c>
      <c r="B17" s="8"/>
      <c r="C17" s="8"/>
    </row>
    <row r="18" spans="1:11" x14ac:dyDescent="0.2">
      <c r="A18" t="s">
        <v>1</v>
      </c>
      <c r="B18" s="13">
        <v>44489419.810000002</v>
      </c>
      <c r="C18" s="13"/>
      <c r="D18" s="13">
        <v>44995845.710000001</v>
      </c>
      <c r="E18" s="13"/>
      <c r="F18" s="13">
        <v>44995845.710000001</v>
      </c>
      <c r="G18" s="22"/>
    </row>
    <row r="19" spans="1:11" x14ac:dyDescent="0.2">
      <c r="A19" t="s">
        <v>2</v>
      </c>
      <c r="B19" s="13">
        <v>40547239.510000005</v>
      </c>
      <c r="C19" s="13"/>
      <c r="D19" s="13">
        <v>41006048.050000004</v>
      </c>
      <c r="E19" s="13"/>
      <c r="F19" s="13">
        <v>41006048.050000004</v>
      </c>
      <c r="G19" s="22"/>
    </row>
    <row r="20" spans="1:11" x14ac:dyDescent="0.2">
      <c r="A20" t="s">
        <v>0</v>
      </c>
      <c r="B20" s="13">
        <v>0.5</v>
      </c>
      <c r="C20" s="13"/>
      <c r="D20" s="13">
        <v>5.15</v>
      </c>
      <c r="E20" s="13"/>
      <c r="F20" s="13">
        <v>5.15</v>
      </c>
      <c r="G20" s="22"/>
    </row>
    <row r="21" spans="1:11" x14ac:dyDescent="0.2">
      <c r="A21" t="s">
        <v>31</v>
      </c>
      <c r="B21" s="13">
        <f>+B18-B19-B20</f>
        <v>3942179.799999997</v>
      </c>
      <c r="D21" s="13">
        <f>+D18-D19-D20</f>
        <v>3989792.5099999965</v>
      </c>
      <c r="F21" s="13">
        <f>+F18-F19-F20</f>
        <v>3989792.5099999965</v>
      </c>
      <c r="G21" s="22"/>
      <c r="I21" s="21"/>
      <c r="K21" s="21"/>
    </row>
    <row r="22" spans="1:11" x14ac:dyDescent="0.2">
      <c r="A22" t="s">
        <v>25</v>
      </c>
      <c r="B22" s="13">
        <v>2168198.89</v>
      </c>
      <c r="D22" s="13">
        <v>2194385.8804999981</v>
      </c>
      <c r="F22" s="13">
        <v>2194385.8804999981</v>
      </c>
      <c r="G22" s="22"/>
    </row>
    <row r="23" spans="1:11" x14ac:dyDescent="0.2">
      <c r="A23" t="s">
        <v>32</v>
      </c>
      <c r="B23" s="13">
        <v>1773980.91</v>
      </c>
      <c r="D23" s="13">
        <v>1795406.6294999984</v>
      </c>
      <c r="F23" s="13">
        <v>1795406.6294999984</v>
      </c>
      <c r="G23" s="22"/>
    </row>
    <row r="24" spans="1:11" x14ac:dyDescent="0.2">
      <c r="A24" t="s">
        <v>5</v>
      </c>
      <c r="B24" s="18">
        <v>2076</v>
      </c>
      <c r="C24" s="13"/>
      <c r="D24" s="13"/>
      <c r="E24" s="13"/>
      <c r="F24" s="13"/>
    </row>
    <row r="27" spans="1:11" x14ac:dyDescent="0.2">
      <c r="A27" s="8" t="s">
        <v>6</v>
      </c>
      <c r="B27" s="8"/>
      <c r="C27" s="8"/>
    </row>
    <row r="28" spans="1:11" x14ac:dyDescent="0.2">
      <c r="A28" t="s">
        <v>1</v>
      </c>
      <c r="B28" s="13">
        <v>68626248.020000011</v>
      </c>
      <c r="D28" s="13">
        <v>136283654.54000002</v>
      </c>
      <c r="F28" s="13">
        <v>222581287.02000001</v>
      </c>
      <c r="G28" s="22"/>
    </row>
    <row r="29" spans="1:11" x14ac:dyDescent="0.2">
      <c r="A29" t="s">
        <v>2</v>
      </c>
      <c r="B29" s="13">
        <v>62270263.350000009</v>
      </c>
      <c r="D29" s="13">
        <v>123429804.12</v>
      </c>
      <c r="F29" s="13">
        <v>200894813.26000002</v>
      </c>
      <c r="G29" s="22"/>
    </row>
    <row r="30" spans="1:11" x14ac:dyDescent="0.2">
      <c r="A30" t="s">
        <v>0</v>
      </c>
      <c r="B30" s="13">
        <v>0.5</v>
      </c>
      <c r="D30" s="13">
        <v>5.15</v>
      </c>
      <c r="F30" s="13">
        <v>5.15</v>
      </c>
      <c r="G30" s="22"/>
    </row>
    <row r="31" spans="1:11" x14ac:dyDescent="0.2">
      <c r="A31" t="s">
        <v>31</v>
      </c>
      <c r="B31" s="13">
        <f>+B28-B29-B30</f>
        <v>6355984.1700000018</v>
      </c>
      <c r="D31" s="13">
        <f>+D28-D29-D30</f>
        <v>12853845.270000016</v>
      </c>
      <c r="F31" s="13">
        <f>+F28-F29-F30</f>
        <v>21686468.609999992</v>
      </c>
      <c r="G31" s="22"/>
      <c r="I31" s="21"/>
      <c r="K31" s="21"/>
    </row>
    <row r="32" spans="1:11" x14ac:dyDescent="0.2">
      <c r="A32" t="s">
        <v>25</v>
      </c>
      <c r="B32" s="13">
        <v>3495791.2935000011</v>
      </c>
      <c r="D32" s="13">
        <v>7069614.8985000094</v>
      </c>
      <c r="F32" s="13">
        <v>11927557.735499997</v>
      </c>
      <c r="G32" s="22"/>
    </row>
    <row r="33" spans="1:7" x14ac:dyDescent="0.2">
      <c r="A33" t="s">
        <v>32</v>
      </c>
      <c r="B33" s="13">
        <v>2860192.8765000007</v>
      </c>
      <c r="D33" s="13">
        <v>5784230.3715000078</v>
      </c>
      <c r="F33" s="13">
        <v>9758910.8744999971</v>
      </c>
      <c r="G33" s="22"/>
    </row>
    <row r="34" spans="1:7" x14ac:dyDescent="0.2">
      <c r="A34" t="s">
        <v>5</v>
      </c>
      <c r="B34" s="18">
        <v>3175</v>
      </c>
    </row>
    <row r="37" spans="1:7" x14ac:dyDescent="0.2">
      <c r="A37" s="19" t="s">
        <v>33</v>
      </c>
    </row>
    <row r="38" spans="1:7" x14ac:dyDescent="0.2">
      <c r="A38" s="24" t="s">
        <v>36</v>
      </c>
    </row>
    <row r="39" spans="1:7" x14ac:dyDescent="0.2">
      <c r="A39" s="24" t="s">
        <v>35</v>
      </c>
    </row>
    <row r="40" spans="1:7" x14ac:dyDescent="0.2">
      <c r="A40" s="24" t="s">
        <v>34</v>
      </c>
    </row>
    <row r="41" spans="1:7" x14ac:dyDescent="0.2">
      <c r="A41" s="24" t="s">
        <v>37</v>
      </c>
    </row>
  </sheetData>
  <mergeCells count="2">
    <mergeCell ref="A1:F1"/>
    <mergeCell ref="A2:F2"/>
  </mergeCells>
  <phoneticPr fontId="4" type="noConversion"/>
  <printOptions horizontalCentered="1"/>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40"/>
  <sheetViews>
    <sheetView workbookViewId="0">
      <selection activeCell="D8" sqref="D8"/>
    </sheetView>
  </sheetViews>
  <sheetFormatPr defaultRowHeight="12.75" x14ac:dyDescent="0.2"/>
  <cols>
    <col min="1" max="1" width="22.7109375" bestFit="1" customWidth="1"/>
    <col min="2" max="2" width="15.42578125" bestFit="1" customWidth="1"/>
    <col min="3" max="3" width="2" customWidth="1"/>
    <col min="4" max="4" width="15.42578125" bestFit="1" customWidth="1"/>
    <col min="5" max="5" width="2.28515625" customWidth="1"/>
    <col min="6" max="6" width="15.5703125" bestFit="1" customWidth="1"/>
    <col min="7" max="7" width="15.42578125" style="1" bestFit="1" customWidth="1"/>
    <col min="9" max="9" width="14.42578125" bestFit="1" customWidth="1"/>
    <col min="11" max="11" width="14.42578125" bestFit="1" customWidth="1"/>
  </cols>
  <sheetData>
    <row r="1" spans="1:11" ht="60.75" customHeight="1" x14ac:dyDescent="0.2">
      <c r="A1" s="56"/>
      <c r="B1" s="56"/>
      <c r="C1" s="56"/>
      <c r="D1" s="56"/>
      <c r="E1" s="56"/>
      <c r="F1" s="56"/>
    </row>
    <row r="2" spans="1:11" ht="26.25" customHeight="1" x14ac:dyDescent="0.25">
      <c r="A2" s="57" t="s">
        <v>22</v>
      </c>
      <c r="B2" s="58"/>
      <c r="C2" s="58"/>
      <c r="D2" s="58"/>
      <c r="E2" s="58"/>
      <c r="F2" s="58"/>
    </row>
    <row r="3" spans="1:11" ht="26.25" customHeight="1" x14ac:dyDescent="0.25">
      <c r="A3" s="14"/>
      <c r="B3" s="15"/>
      <c r="C3" s="15"/>
      <c r="D3" s="17"/>
      <c r="E3" s="17"/>
      <c r="F3" s="17"/>
    </row>
    <row r="4" spans="1:11" x14ac:dyDescent="0.2">
      <c r="B4" s="10"/>
      <c r="C4" s="10"/>
      <c r="D4" s="16" t="s">
        <v>17</v>
      </c>
      <c r="E4" s="10"/>
      <c r="F4" s="16" t="s">
        <v>13</v>
      </c>
    </row>
    <row r="5" spans="1:11" x14ac:dyDescent="0.2">
      <c r="A5" s="9"/>
      <c r="B5" s="9" t="s">
        <v>23</v>
      </c>
      <c r="C5" s="9"/>
      <c r="D5" s="11" t="s">
        <v>11</v>
      </c>
      <c r="F5" s="11" t="s">
        <v>8</v>
      </c>
      <c r="G5" s="2"/>
    </row>
    <row r="7" spans="1:11" x14ac:dyDescent="0.2">
      <c r="A7" s="8" t="s">
        <v>3</v>
      </c>
      <c r="B7" s="8"/>
      <c r="C7" s="8"/>
    </row>
    <row r="8" spans="1:11" x14ac:dyDescent="0.2">
      <c r="A8" t="s">
        <v>1</v>
      </c>
      <c r="B8" s="13">
        <v>39086389.760000005</v>
      </c>
      <c r="D8" s="13">
        <v>130374198.59000002</v>
      </c>
      <c r="E8" s="13"/>
      <c r="F8" s="13">
        <v>216671831.06999999</v>
      </c>
      <c r="G8" s="22"/>
    </row>
    <row r="9" spans="1:11" x14ac:dyDescent="0.2">
      <c r="A9" t="s">
        <v>2</v>
      </c>
      <c r="B9" s="13">
        <v>35128032.550000004</v>
      </c>
      <c r="D9" s="13">
        <v>117551788.62</v>
      </c>
      <c r="E9" s="13"/>
      <c r="F9" s="13">
        <v>195016797.76000002</v>
      </c>
      <c r="G9" s="22"/>
    </row>
    <row r="10" spans="1:11" x14ac:dyDescent="0.2">
      <c r="A10" t="s">
        <v>0</v>
      </c>
      <c r="B10" s="13">
        <v>0</v>
      </c>
      <c r="D10" s="13">
        <v>0</v>
      </c>
      <c r="F10" s="13">
        <v>0</v>
      </c>
      <c r="G10" s="22"/>
    </row>
    <row r="11" spans="1:11" x14ac:dyDescent="0.2">
      <c r="A11" t="s">
        <v>31</v>
      </c>
      <c r="B11" s="13">
        <f>+B8-B9-B10</f>
        <v>3958357.2100000009</v>
      </c>
      <c r="D11" s="13">
        <f>+D8-D9-D10</f>
        <v>12822409.970000014</v>
      </c>
      <c r="F11" s="13">
        <f>+F8-F9-F10</f>
        <v>21655033.309999973</v>
      </c>
      <c r="G11" s="22"/>
      <c r="I11" s="22"/>
      <c r="K11" s="22"/>
    </row>
    <row r="12" spans="1:11" x14ac:dyDescent="0.2">
      <c r="A12" t="s">
        <v>25</v>
      </c>
      <c r="B12" s="13">
        <v>2177096.4655000009</v>
      </c>
      <c r="D12" s="13">
        <v>7052325.4835000085</v>
      </c>
      <c r="F12" s="13">
        <v>11910268.320499986</v>
      </c>
      <c r="G12" s="22"/>
    </row>
    <row r="13" spans="1:11" x14ac:dyDescent="0.2">
      <c r="A13" t="s">
        <v>32</v>
      </c>
      <c r="B13" s="13">
        <v>1781260.7445000005</v>
      </c>
      <c r="D13" s="13">
        <v>5770084.4865000062</v>
      </c>
      <c r="F13" s="13">
        <v>9744764.989499988</v>
      </c>
      <c r="G13" s="22"/>
    </row>
    <row r="14" spans="1:11" x14ac:dyDescent="0.2">
      <c r="A14" t="s">
        <v>5</v>
      </c>
      <c r="B14" s="18">
        <v>1099</v>
      </c>
    </row>
    <row r="17" spans="1:11" x14ac:dyDescent="0.2">
      <c r="A17" s="8" t="s">
        <v>4</v>
      </c>
      <c r="B17" s="8"/>
      <c r="C17" s="8"/>
    </row>
    <row r="18" spans="1:11" x14ac:dyDescent="0.2">
      <c r="A18" t="s">
        <v>1</v>
      </c>
      <c r="B18" s="13">
        <v>68646926.979999989</v>
      </c>
      <c r="C18" s="13"/>
      <c r="D18" s="13">
        <v>113642772.69</v>
      </c>
      <c r="E18" s="13"/>
      <c r="F18" s="13">
        <v>113642772.69</v>
      </c>
      <c r="G18" s="22"/>
    </row>
    <row r="19" spans="1:11" x14ac:dyDescent="0.2">
      <c r="A19" t="s">
        <v>2</v>
      </c>
      <c r="B19" s="13">
        <v>62723827.039999999</v>
      </c>
      <c r="C19" s="13"/>
      <c r="D19" s="13">
        <v>103729875.09</v>
      </c>
      <c r="E19" s="13"/>
      <c r="F19" s="13">
        <v>103729875.09</v>
      </c>
      <c r="G19" s="22"/>
    </row>
    <row r="20" spans="1:11" x14ac:dyDescent="0.2">
      <c r="A20" t="s">
        <v>0</v>
      </c>
      <c r="B20" s="13">
        <v>0</v>
      </c>
      <c r="C20" s="13"/>
      <c r="D20" s="13">
        <v>5.15</v>
      </c>
      <c r="E20" s="13"/>
      <c r="F20" s="13">
        <v>5.15</v>
      </c>
      <c r="G20" s="22"/>
    </row>
    <row r="21" spans="1:11" x14ac:dyDescent="0.2">
      <c r="A21" t="s">
        <v>31</v>
      </c>
      <c r="B21" s="13">
        <f>+B18-B19-B20</f>
        <v>5923099.9399999902</v>
      </c>
      <c r="D21" s="13">
        <f>+D18-D19-D20</f>
        <v>9912892.4499999937</v>
      </c>
      <c r="F21" s="13">
        <f>+F18-F19-F20</f>
        <v>9912892.4499999937</v>
      </c>
      <c r="G21" s="22"/>
      <c r="I21" s="22"/>
      <c r="K21" s="22"/>
    </row>
    <row r="22" spans="1:11" x14ac:dyDescent="0.2">
      <c r="A22" t="s">
        <v>25</v>
      </c>
      <c r="B22" s="13">
        <v>3257704.9669999951</v>
      </c>
      <c r="D22" s="13">
        <v>5452090.8474999974</v>
      </c>
      <c r="F22" s="13">
        <v>5452090.8474999974</v>
      </c>
      <c r="G22" s="22"/>
    </row>
    <row r="23" spans="1:11" x14ac:dyDescent="0.2">
      <c r="A23" t="s">
        <v>32</v>
      </c>
      <c r="B23" s="13">
        <v>2665394.9729999956</v>
      </c>
      <c r="D23" s="13">
        <v>4460801.6024999972</v>
      </c>
      <c r="F23" s="13">
        <v>4460801.6024999972</v>
      </c>
      <c r="G23" s="22"/>
    </row>
    <row r="24" spans="1:11" x14ac:dyDescent="0.2">
      <c r="A24" t="s">
        <v>5</v>
      </c>
      <c r="B24" s="18">
        <v>2076</v>
      </c>
      <c r="C24" s="13"/>
      <c r="D24" s="13"/>
      <c r="E24" s="13"/>
      <c r="F24" s="13"/>
    </row>
    <row r="27" spans="1:11" x14ac:dyDescent="0.2">
      <c r="A27" s="8" t="s">
        <v>6</v>
      </c>
      <c r="B27" s="8"/>
      <c r="C27" s="8"/>
    </row>
    <row r="28" spans="1:11" x14ac:dyDescent="0.2">
      <c r="A28" t="s">
        <v>1</v>
      </c>
      <c r="B28" s="13">
        <v>107733316.73999999</v>
      </c>
      <c r="D28" s="13">
        <v>244016971.28000003</v>
      </c>
      <c r="F28" s="13">
        <v>330314603.75999999</v>
      </c>
      <c r="G28" s="22"/>
    </row>
    <row r="29" spans="1:11" x14ac:dyDescent="0.2">
      <c r="A29" t="s">
        <v>2</v>
      </c>
      <c r="B29" s="13">
        <v>97851859.590000004</v>
      </c>
      <c r="D29" s="13">
        <v>221281663.71000001</v>
      </c>
      <c r="F29" s="13">
        <v>298746672.85000002</v>
      </c>
      <c r="G29" s="22"/>
    </row>
    <row r="30" spans="1:11" x14ac:dyDescent="0.2">
      <c r="A30" t="s">
        <v>0</v>
      </c>
      <c r="B30" s="13">
        <v>0</v>
      </c>
      <c r="D30" s="13">
        <v>5.15</v>
      </c>
      <c r="F30" s="13">
        <v>5.15</v>
      </c>
      <c r="G30" s="22"/>
    </row>
    <row r="31" spans="1:11" x14ac:dyDescent="0.2">
      <c r="A31" t="s">
        <v>31</v>
      </c>
      <c r="B31" s="13">
        <f>+B28-B29-B30</f>
        <v>9881457.1499999911</v>
      </c>
      <c r="D31" s="13">
        <f>+D28-D29-D30</f>
        <v>22735302.420000024</v>
      </c>
      <c r="F31" s="13">
        <f>+F28-F29-F30</f>
        <v>31567925.759999968</v>
      </c>
      <c r="G31" s="22"/>
      <c r="I31" s="22"/>
      <c r="K31" s="22"/>
    </row>
    <row r="32" spans="1:11" x14ac:dyDescent="0.2">
      <c r="A32" t="s">
        <v>25</v>
      </c>
      <c r="B32" s="13">
        <v>5434801.4324999955</v>
      </c>
      <c r="D32" s="13">
        <v>12504416.331000015</v>
      </c>
      <c r="F32" s="13">
        <v>17362359.167999983</v>
      </c>
      <c r="G32" s="22"/>
    </row>
    <row r="33" spans="1:7" x14ac:dyDescent="0.2">
      <c r="A33" t="s">
        <v>32</v>
      </c>
      <c r="B33" s="13">
        <v>4446655.7174999965</v>
      </c>
      <c r="D33" s="13">
        <v>10230886.089000011</v>
      </c>
      <c r="F33" s="13">
        <v>14205566.591999985</v>
      </c>
      <c r="G33" s="22"/>
    </row>
    <row r="34" spans="1:7" x14ac:dyDescent="0.2">
      <c r="A34" t="s">
        <v>5</v>
      </c>
      <c r="B34" s="18">
        <v>3175</v>
      </c>
    </row>
    <row r="37" spans="1:7" x14ac:dyDescent="0.2">
      <c r="A37" s="19" t="s">
        <v>33</v>
      </c>
    </row>
    <row r="38" spans="1:7" x14ac:dyDescent="0.2">
      <c r="A38" s="24" t="s">
        <v>36</v>
      </c>
    </row>
    <row r="39" spans="1:7" x14ac:dyDescent="0.2">
      <c r="A39" s="24" t="s">
        <v>35</v>
      </c>
    </row>
    <row r="40" spans="1:7" x14ac:dyDescent="0.2">
      <c r="A40" s="24" t="s">
        <v>34</v>
      </c>
    </row>
  </sheetData>
  <mergeCells count="2">
    <mergeCell ref="A1:F1"/>
    <mergeCell ref="A2:F2"/>
  </mergeCells>
  <phoneticPr fontId="4" type="noConversion"/>
  <printOptions horizontalCentered="1"/>
  <pageMargins left="0.75" right="0.75" top="1" bottom="1" header="0.5" footer="0.5"/>
  <pageSetup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40"/>
  <sheetViews>
    <sheetView workbookViewId="0">
      <selection activeCell="D8" sqref="D8"/>
    </sheetView>
  </sheetViews>
  <sheetFormatPr defaultRowHeight="12.75" x14ac:dyDescent="0.2"/>
  <cols>
    <col min="1" max="1" width="22.7109375" bestFit="1" customWidth="1"/>
    <col min="2" max="2" width="15.42578125" bestFit="1" customWidth="1"/>
    <col min="3" max="3" width="2" customWidth="1"/>
    <col min="4" max="4" width="15.42578125" bestFit="1" customWidth="1"/>
    <col min="5" max="5" width="2.28515625" customWidth="1"/>
    <col min="6" max="6" width="15.5703125" bestFit="1" customWidth="1"/>
    <col min="7" max="7" width="12.85546875" style="1" bestFit="1" customWidth="1"/>
    <col min="9" max="9" width="12.85546875" bestFit="1" customWidth="1"/>
    <col min="11" max="11" width="12.85546875" bestFit="1" customWidth="1"/>
  </cols>
  <sheetData>
    <row r="1" spans="1:11" ht="60.75" customHeight="1" x14ac:dyDescent="0.2">
      <c r="A1" s="56"/>
      <c r="B1" s="56"/>
      <c r="C1" s="56"/>
      <c r="D1" s="56"/>
      <c r="E1" s="56"/>
      <c r="F1" s="56"/>
    </row>
    <row r="2" spans="1:11" ht="26.25" customHeight="1" x14ac:dyDescent="0.25">
      <c r="A2" s="57" t="s">
        <v>22</v>
      </c>
      <c r="B2" s="58"/>
      <c r="C2" s="58"/>
      <c r="D2" s="58"/>
      <c r="E2" s="58"/>
      <c r="F2" s="58"/>
    </row>
    <row r="3" spans="1:11" ht="26.25" customHeight="1" x14ac:dyDescent="0.25">
      <c r="A3" s="14"/>
      <c r="B3" s="15"/>
      <c r="C3" s="15"/>
      <c r="D3" s="17"/>
      <c r="E3" s="17"/>
      <c r="F3" s="17"/>
    </row>
    <row r="4" spans="1:11" x14ac:dyDescent="0.2">
      <c r="B4" s="10"/>
      <c r="C4" s="10"/>
      <c r="D4" s="16" t="s">
        <v>27</v>
      </c>
      <c r="E4" s="10"/>
      <c r="F4" s="16" t="s">
        <v>28</v>
      </c>
    </row>
    <row r="5" spans="1:11" x14ac:dyDescent="0.2">
      <c r="A5" s="9"/>
      <c r="B5" s="20" t="s">
        <v>26</v>
      </c>
      <c r="C5" s="9"/>
      <c r="D5" s="11" t="s">
        <v>11</v>
      </c>
      <c r="F5" s="11" t="s">
        <v>8</v>
      </c>
      <c r="G5" s="2"/>
    </row>
    <row r="7" spans="1:11" x14ac:dyDescent="0.2">
      <c r="A7" s="8" t="s">
        <v>3</v>
      </c>
      <c r="B7" s="8"/>
      <c r="C7" s="8"/>
    </row>
    <row r="8" spans="1:11" x14ac:dyDescent="0.2">
      <c r="A8" t="s">
        <v>1</v>
      </c>
      <c r="B8" s="13">
        <v>34889453.100000001</v>
      </c>
      <c r="D8" s="13">
        <v>34889453.100000001</v>
      </c>
      <c r="E8" s="13"/>
      <c r="F8" s="13">
        <v>34889453.100000001</v>
      </c>
    </row>
    <row r="9" spans="1:11" x14ac:dyDescent="0.2">
      <c r="A9" t="s">
        <v>2</v>
      </c>
      <c r="B9" s="13">
        <v>31372205.920000002</v>
      </c>
      <c r="D9" s="13">
        <v>31372205.920000002</v>
      </c>
      <c r="E9" s="13"/>
      <c r="F9" s="13">
        <v>31372205.920000002</v>
      </c>
    </row>
    <row r="10" spans="1:11" x14ac:dyDescent="0.2">
      <c r="A10" t="s">
        <v>0</v>
      </c>
      <c r="B10" s="13">
        <v>0</v>
      </c>
      <c r="D10" s="13">
        <v>0</v>
      </c>
      <c r="F10" s="13">
        <v>0</v>
      </c>
    </row>
    <row r="11" spans="1:11" x14ac:dyDescent="0.2">
      <c r="A11" t="s">
        <v>31</v>
      </c>
      <c r="B11" s="13">
        <f>+B8-B9-B10</f>
        <v>3517247.1799999997</v>
      </c>
      <c r="D11" s="13">
        <f>+D8-D9-D10</f>
        <v>3517247.1799999997</v>
      </c>
      <c r="F11" s="13">
        <f>+F8-F9-F10</f>
        <v>3517247.1799999997</v>
      </c>
      <c r="G11" s="21"/>
      <c r="H11" s="23"/>
      <c r="I11" s="21"/>
      <c r="J11" s="23"/>
      <c r="K11" s="21"/>
    </row>
    <row r="12" spans="1:11" x14ac:dyDescent="0.2">
      <c r="A12" t="s">
        <v>25</v>
      </c>
      <c r="B12" s="13">
        <v>1934485.949</v>
      </c>
      <c r="D12" s="13">
        <v>1934485.949</v>
      </c>
      <c r="F12" s="13">
        <v>1934485.949</v>
      </c>
    </row>
    <row r="13" spans="1:11" x14ac:dyDescent="0.2">
      <c r="A13" t="s">
        <v>32</v>
      </c>
      <c r="B13" s="13">
        <v>1582761.2309999999</v>
      </c>
      <c r="D13" s="13">
        <v>1582761.2309999999</v>
      </c>
      <c r="F13" s="13">
        <v>1582761.2309999999</v>
      </c>
    </row>
    <row r="14" spans="1:11" x14ac:dyDescent="0.2">
      <c r="A14" t="s">
        <v>5</v>
      </c>
      <c r="B14" s="18">
        <v>1099</v>
      </c>
    </row>
    <row r="17" spans="1:11" x14ac:dyDescent="0.2">
      <c r="A17" s="8" t="s">
        <v>4</v>
      </c>
      <c r="B17" s="8"/>
      <c r="C17" s="8"/>
    </row>
    <row r="18" spans="1:11" x14ac:dyDescent="0.2">
      <c r="A18" t="s">
        <v>1</v>
      </c>
      <c r="B18" s="13">
        <v>62127659.839999996</v>
      </c>
      <c r="C18" s="13"/>
      <c r="D18" s="13">
        <v>62127659.839999996</v>
      </c>
      <c r="E18" s="13"/>
      <c r="F18" s="13">
        <v>62127659.839999996</v>
      </c>
    </row>
    <row r="19" spans="1:11" x14ac:dyDescent="0.2">
      <c r="A19" t="s">
        <v>2</v>
      </c>
      <c r="B19" s="13">
        <v>56814834.200000003</v>
      </c>
      <c r="C19" s="13"/>
      <c r="D19" s="13">
        <v>56814834.200000003</v>
      </c>
      <c r="E19" s="13"/>
      <c r="F19" s="13">
        <v>56814834.200000003</v>
      </c>
    </row>
    <row r="20" spans="1:11" x14ac:dyDescent="0.2">
      <c r="A20" t="s">
        <v>0</v>
      </c>
      <c r="B20" s="13">
        <v>0</v>
      </c>
      <c r="C20" s="13"/>
      <c r="D20" s="13">
        <v>0</v>
      </c>
      <c r="E20" s="13"/>
      <c r="F20" s="13">
        <v>0</v>
      </c>
    </row>
    <row r="21" spans="1:11" x14ac:dyDescent="0.2">
      <c r="A21" t="s">
        <v>31</v>
      </c>
      <c r="B21" s="13">
        <f>+B18-B19-B20</f>
        <v>5312825.6399999931</v>
      </c>
      <c r="D21" s="13">
        <f>+D18-D19-D20</f>
        <v>5312825.6399999931</v>
      </c>
      <c r="F21" s="13">
        <f>+F18-F19-F20</f>
        <v>5312825.6399999931</v>
      </c>
      <c r="G21" s="21"/>
      <c r="H21" s="23"/>
      <c r="I21" s="21"/>
      <c r="J21" s="23"/>
      <c r="K21" s="21"/>
    </row>
    <row r="22" spans="1:11" x14ac:dyDescent="0.2">
      <c r="A22" t="s">
        <v>25</v>
      </c>
      <c r="B22" s="13">
        <v>2922054.1019999967</v>
      </c>
      <c r="D22" s="13">
        <v>2922054.1019999967</v>
      </c>
      <c r="F22" s="13">
        <v>2922054.1019999967</v>
      </c>
    </row>
    <row r="23" spans="1:11" x14ac:dyDescent="0.2">
      <c r="A23" t="s">
        <v>32</v>
      </c>
      <c r="B23" s="13">
        <v>2390771.5379999969</v>
      </c>
      <c r="D23" s="13">
        <v>2390771.5379999969</v>
      </c>
      <c r="F23" s="13">
        <v>2390771.5379999969</v>
      </c>
    </row>
    <row r="24" spans="1:11" x14ac:dyDescent="0.2">
      <c r="A24" t="s">
        <v>5</v>
      </c>
      <c r="B24" s="18">
        <v>2076</v>
      </c>
      <c r="C24" s="13"/>
      <c r="D24" s="13"/>
      <c r="E24" s="13"/>
      <c r="F24" s="13"/>
    </row>
    <row r="27" spans="1:11" x14ac:dyDescent="0.2">
      <c r="A27" s="8" t="s">
        <v>6</v>
      </c>
      <c r="B27" s="8"/>
      <c r="C27" s="8"/>
    </row>
    <row r="28" spans="1:11" x14ac:dyDescent="0.2">
      <c r="A28" t="s">
        <v>1</v>
      </c>
      <c r="B28" s="13">
        <v>97017112.939999998</v>
      </c>
      <c r="D28" s="13">
        <v>97017112.939999998</v>
      </c>
      <c r="F28" s="13">
        <v>97017112.939999998</v>
      </c>
    </row>
    <row r="29" spans="1:11" x14ac:dyDescent="0.2">
      <c r="A29" t="s">
        <v>2</v>
      </c>
      <c r="B29" s="13">
        <v>88187040.120000005</v>
      </c>
      <c r="D29" s="13">
        <v>88187040.120000005</v>
      </c>
      <c r="F29" s="13">
        <v>88187040.120000005</v>
      </c>
    </row>
    <row r="30" spans="1:11" x14ac:dyDescent="0.2">
      <c r="A30" t="s">
        <v>0</v>
      </c>
      <c r="B30" s="13">
        <v>0</v>
      </c>
      <c r="D30" s="13">
        <v>0</v>
      </c>
      <c r="F30" s="13">
        <v>0</v>
      </c>
    </row>
    <row r="31" spans="1:11" x14ac:dyDescent="0.2">
      <c r="A31" t="s">
        <v>31</v>
      </c>
      <c r="B31" s="13">
        <f>+B28-B29-B30</f>
        <v>8830072.8199999928</v>
      </c>
      <c r="D31" s="13">
        <f>+D28-D29-D30</f>
        <v>8830072.8199999928</v>
      </c>
      <c r="F31" s="13">
        <f>+F28-F29-F30</f>
        <v>8830072.8199999928</v>
      </c>
      <c r="G31" s="21"/>
      <c r="H31" s="23"/>
      <c r="I31" s="21"/>
      <c r="J31" s="23"/>
      <c r="K31" s="21"/>
    </row>
    <row r="32" spans="1:11" x14ac:dyDescent="0.2">
      <c r="A32" t="s">
        <v>25</v>
      </c>
      <c r="B32" s="13">
        <v>4856540.0509999963</v>
      </c>
      <c r="D32" s="13">
        <v>4856540.0509999963</v>
      </c>
      <c r="F32" s="13">
        <v>4856540.0509999963</v>
      </c>
    </row>
    <row r="33" spans="1:6" x14ac:dyDescent="0.2">
      <c r="A33" t="s">
        <v>32</v>
      </c>
      <c r="B33" s="13">
        <v>3973532.7689999971</v>
      </c>
      <c r="D33" s="13">
        <v>3973532.7689999971</v>
      </c>
      <c r="F33" s="13">
        <v>3973532.7689999971</v>
      </c>
    </row>
    <row r="34" spans="1:6" x14ac:dyDescent="0.2">
      <c r="A34" t="s">
        <v>5</v>
      </c>
      <c r="B34" s="18">
        <v>3175</v>
      </c>
    </row>
    <row r="37" spans="1:6" x14ac:dyDescent="0.2">
      <c r="A37" s="19" t="s">
        <v>33</v>
      </c>
    </row>
    <row r="38" spans="1:6" x14ac:dyDescent="0.2">
      <c r="A38" s="24" t="s">
        <v>36</v>
      </c>
    </row>
    <row r="39" spans="1:6" x14ac:dyDescent="0.2">
      <c r="A39" s="24" t="s">
        <v>35</v>
      </c>
    </row>
    <row r="40" spans="1:6" x14ac:dyDescent="0.2">
      <c r="A40" s="24" t="s">
        <v>34</v>
      </c>
    </row>
  </sheetData>
  <mergeCells count="2">
    <mergeCell ref="A1:F1"/>
    <mergeCell ref="A2:F2"/>
  </mergeCells>
  <phoneticPr fontId="4" type="noConversion"/>
  <printOptions horizontalCentered="1"/>
  <pageMargins left="0.75" right="0.75" top="1" bottom="1" header="0.5" footer="0.5"/>
  <pageSetup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43"/>
  <sheetViews>
    <sheetView workbookViewId="0">
      <selection activeCell="D8" sqref="D8"/>
    </sheetView>
  </sheetViews>
  <sheetFormatPr defaultRowHeight="12.75" x14ac:dyDescent="0.2"/>
  <cols>
    <col min="1" max="1" width="22.7109375" bestFit="1" customWidth="1"/>
    <col min="2" max="2" width="15.42578125" bestFit="1" customWidth="1"/>
    <col min="3" max="3" width="2" customWidth="1"/>
    <col min="4" max="4" width="15.42578125" bestFit="1" customWidth="1"/>
    <col min="5" max="5" width="2.28515625" customWidth="1"/>
    <col min="6" max="6" width="15.5703125" bestFit="1" customWidth="1"/>
    <col min="7" max="7" width="14" style="1" bestFit="1" customWidth="1"/>
    <col min="9" max="9" width="14" bestFit="1" customWidth="1"/>
    <col min="11" max="11" width="14" bestFit="1" customWidth="1"/>
  </cols>
  <sheetData>
    <row r="1" spans="1:11" ht="60.75" customHeight="1" x14ac:dyDescent="0.2">
      <c r="A1" s="56"/>
      <c r="B1" s="56"/>
      <c r="C1" s="56"/>
      <c r="D1" s="56"/>
      <c r="E1" s="56"/>
      <c r="F1" s="56"/>
    </row>
    <row r="2" spans="1:11" ht="26.25" customHeight="1" x14ac:dyDescent="0.25">
      <c r="A2" s="57" t="s">
        <v>22</v>
      </c>
      <c r="B2" s="58"/>
      <c r="C2" s="58"/>
      <c r="D2" s="58"/>
      <c r="E2" s="58"/>
      <c r="F2" s="58"/>
    </row>
    <row r="3" spans="1:11" ht="26.25" customHeight="1" x14ac:dyDescent="0.25">
      <c r="A3" s="14"/>
      <c r="B3" s="15"/>
      <c r="C3" s="15"/>
      <c r="D3" s="17"/>
      <c r="E3" s="17"/>
      <c r="F3" s="17"/>
    </row>
    <row r="4" spans="1:11" x14ac:dyDescent="0.2">
      <c r="B4" s="10"/>
      <c r="C4" s="10"/>
      <c r="D4" s="16" t="s">
        <v>27</v>
      </c>
      <c r="E4" s="10"/>
      <c r="F4" s="16" t="s">
        <v>28</v>
      </c>
    </row>
    <row r="5" spans="1:11" x14ac:dyDescent="0.2">
      <c r="A5" s="9"/>
      <c r="B5" s="20" t="s">
        <v>29</v>
      </c>
      <c r="C5" s="9"/>
      <c r="D5" s="11" t="s">
        <v>11</v>
      </c>
      <c r="F5" s="11" t="s">
        <v>8</v>
      </c>
      <c r="G5" s="2"/>
    </row>
    <row r="7" spans="1:11" x14ac:dyDescent="0.2">
      <c r="A7" s="8" t="s">
        <v>3</v>
      </c>
      <c r="B7" s="8"/>
      <c r="C7" s="8"/>
    </row>
    <row r="8" spans="1:11" x14ac:dyDescent="0.2">
      <c r="A8" t="s">
        <v>1</v>
      </c>
      <c r="B8" s="13">
        <v>32081199.780000001</v>
      </c>
      <c r="D8" s="13">
        <v>66970652.880000003</v>
      </c>
      <c r="E8" s="13"/>
      <c r="F8" s="13">
        <v>66970652.880000003</v>
      </c>
    </row>
    <row r="9" spans="1:11" x14ac:dyDescent="0.2">
      <c r="A9" t="s">
        <v>2</v>
      </c>
      <c r="B9" s="13">
        <v>28805756.190000001</v>
      </c>
      <c r="D9" s="13">
        <v>60177962.109999999</v>
      </c>
      <c r="E9" s="13"/>
      <c r="F9" s="13">
        <v>60177962.109999999</v>
      </c>
    </row>
    <row r="10" spans="1:11" x14ac:dyDescent="0.2">
      <c r="A10" t="s">
        <v>0</v>
      </c>
      <c r="B10" s="13">
        <v>6410</v>
      </c>
      <c r="D10" s="13">
        <v>6410</v>
      </c>
      <c r="F10" s="13">
        <v>6410</v>
      </c>
    </row>
    <row r="11" spans="1:11" x14ac:dyDescent="0.2">
      <c r="A11" t="s">
        <v>30</v>
      </c>
      <c r="B11" s="13">
        <v>34542.519999999997</v>
      </c>
      <c r="D11" s="13">
        <v>34542.519999999997</v>
      </c>
      <c r="F11" s="13">
        <v>34542.519999999997</v>
      </c>
    </row>
    <row r="12" spans="1:11" x14ac:dyDescent="0.2">
      <c r="A12" t="s">
        <v>31</v>
      </c>
      <c r="B12" s="13">
        <f>+B8-B9-B10+B11</f>
        <v>3303576.11</v>
      </c>
      <c r="D12" s="13">
        <f>+D8-D9-D10+D11</f>
        <v>6820823.2900000028</v>
      </c>
      <c r="F12" s="13">
        <f>+F8-F9-F10+F11</f>
        <v>6820823.2900000028</v>
      </c>
      <c r="G12" s="21"/>
      <c r="I12" s="21"/>
      <c r="K12" s="21"/>
    </row>
    <row r="13" spans="1:11" x14ac:dyDescent="0.2">
      <c r="A13" t="s">
        <v>25</v>
      </c>
      <c r="B13" s="13">
        <v>1816966.8605000002</v>
      </c>
      <c r="D13" s="13">
        <v>3751452.8095000018</v>
      </c>
      <c r="F13" s="13">
        <v>3751452.8095000018</v>
      </c>
    </row>
    <row r="14" spans="1:11" x14ac:dyDescent="0.2">
      <c r="A14" t="s">
        <v>32</v>
      </c>
      <c r="B14" s="13">
        <v>1486609.2494999999</v>
      </c>
      <c r="D14" s="13">
        <v>3069370.4805000015</v>
      </c>
      <c r="F14" s="13">
        <v>3069370.4805000015</v>
      </c>
    </row>
    <row r="15" spans="1:11" x14ac:dyDescent="0.2">
      <c r="A15" t="s">
        <v>5</v>
      </c>
      <c r="B15" s="18">
        <v>1099</v>
      </c>
    </row>
    <row r="18" spans="1:11" x14ac:dyDescent="0.2">
      <c r="A18" s="8" t="s">
        <v>4</v>
      </c>
      <c r="B18" s="8"/>
      <c r="C18" s="8"/>
    </row>
    <row r="19" spans="1:11" x14ac:dyDescent="0.2">
      <c r="A19" t="s">
        <v>1</v>
      </c>
      <c r="B19" s="13">
        <v>58503585.659999996</v>
      </c>
      <c r="C19" s="13"/>
      <c r="D19" s="13">
        <v>120631245.5</v>
      </c>
      <c r="E19" s="13"/>
      <c r="F19" s="13">
        <v>120631245.5</v>
      </c>
    </row>
    <row r="20" spans="1:11" x14ac:dyDescent="0.2">
      <c r="A20" t="s">
        <v>2</v>
      </c>
      <c r="B20" s="13">
        <v>53074225.850000001</v>
      </c>
      <c r="C20" s="13"/>
      <c r="D20" s="13">
        <v>109889060.05000001</v>
      </c>
      <c r="E20" s="13"/>
      <c r="F20" s="13">
        <v>109889060.05000001</v>
      </c>
    </row>
    <row r="21" spans="1:11" x14ac:dyDescent="0.2">
      <c r="A21" t="s">
        <v>0</v>
      </c>
      <c r="B21" s="13">
        <v>18398</v>
      </c>
      <c r="C21" s="13"/>
      <c r="D21" s="13">
        <v>18398</v>
      </c>
      <c r="E21" s="13"/>
      <c r="F21" s="13">
        <v>18398</v>
      </c>
    </row>
    <row r="22" spans="1:11" x14ac:dyDescent="0.2">
      <c r="A22" t="s">
        <v>31</v>
      </c>
      <c r="B22" s="13">
        <f>+B19-B20-B21</f>
        <v>5410961.8099999949</v>
      </c>
      <c r="D22" s="13">
        <f>+D19-D20-D21</f>
        <v>10723787.449999988</v>
      </c>
      <c r="F22" s="13">
        <f>+F19-F20-F21</f>
        <v>10723787.449999988</v>
      </c>
      <c r="G22" s="21"/>
      <c r="I22" s="21"/>
      <c r="K22" s="21"/>
    </row>
    <row r="23" spans="1:11" x14ac:dyDescent="0.2">
      <c r="A23" t="s">
        <v>25</v>
      </c>
      <c r="B23" s="13">
        <v>2976028.9954999974</v>
      </c>
      <c r="D23" s="13">
        <v>5898083.0974999936</v>
      </c>
      <c r="F23" s="13">
        <v>5898083.0974999936</v>
      </c>
    </row>
    <row r="24" spans="1:11" x14ac:dyDescent="0.2">
      <c r="A24" t="s">
        <v>32</v>
      </c>
      <c r="B24" s="13">
        <v>2434932.814499998</v>
      </c>
      <c r="D24" s="13">
        <v>4825704.3524999944</v>
      </c>
      <c r="F24" s="13">
        <v>4825704.3524999944</v>
      </c>
    </row>
    <row r="25" spans="1:11" x14ac:dyDescent="0.2">
      <c r="A25" t="s">
        <v>5</v>
      </c>
      <c r="B25" s="18">
        <v>2076</v>
      </c>
      <c r="C25" s="13"/>
      <c r="D25" s="13"/>
      <c r="E25" s="13"/>
      <c r="F25" s="13"/>
    </row>
    <row r="27" spans="1:11" x14ac:dyDescent="0.2">
      <c r="B27" s="13"/>
    </row>
    <row r="28" spans="1:11" x14ac:dyDescent="0.2">
      <c r="A28" s="8" t="s">
        <v>6</v>
      </c>
      <c r="B28" s="13"/>
      <c r="C28" s="8"/>
    </row>
    <row r="29" spans="1:11" x14ac:dyDescent="0.2">
      <c r="A29" t="s">
        <v>1</v>
      </c>
      <c r="B29" s="13">
        <v>90584785.439999998</v>
      </c>
      <c r="D29" s="13">
        <v>187601898.38</v>
      </c>
      <c r="F29" s="13">
        <v>187601898.38</v>
      </c>
    </row>
    <row r="30" spans="1:11" x14ac:dyDescent="0.2">
      <c r="A30" t="s">
        <v>2</v>
      </c>
      <c r="B30" s="13">
        <v>81879982.040000007</v>
      </c>
      <c r="D30" s="13">
        <v>170067022.16000003</v>
      </c>
      <c r="F30" s="13">
        <v>170067022.16000003</v>
      </c>
    </row>
    <row r="31" spans="1:11" x14ac:dyDescent="0.2">
      <c r="A31" t="s">
        <v>0</v>
      </c>
      <c r="B31" s="13">
        <v>24808</v>
      </c>
      <c r="D31" s="13">
        <v>24808</v>
      </c>
      <c r="F31" s="13">
        <v>24808</v>
      </c>
    </row>
    <row r="32" spans="1:11" x14ac:dyDescent="0.2">
      <c r="A32" t="s">
        <v>30</v>
      </c>
      <c r="B32" s="13">
        <v>34542.519999999997</v>
      </c>
      <c r="D32" s="13">
        <v>34542.519999999997</v>
      </c>
      <c r="F32" s="13">
        <v>34542.519999999997</v>
      </c>
    </row>
    <row r="33" spans="1:11" x14ac:dyDescent="0.2">
      <c r="A33" t="s">
        <v>31</v>
      </c>
      <c r="B33" s="13">
        <f>+B29-B30-B31+B32</f>
        <v>8714537.9199999906</v>
      </c>
      <c r="D33" s="13">
        <f>+D29-D30-D31+D32</f>
        <v>17544610.739999969</v>
      </c>
      <c r="F33" s="13">
        <f>+F29-F30-F31+F32</f>
        <v>17544610.739999969</v>
      </c>
      <c r="G33" s="21"/>
      <c r="I33" s="21"/>
      <c r="K33" s="21"/>
    </row>
    <row r="34" spans="1:11" x14ac:dyDescent="0.2">
      <c r="A34" t="s">
        <v>25</v>
      </c>
      <c r="B34" s="13">
        <v>4792995.855999995</v>
      </c>
      <c r="D34" s="13">
        <v>9649535.9069999829</v>
      </c>
      <c r="F34" s="13">
        <v>9649535.9069999829</v>
      </c>
    </row>
    <row r="35" spans="1:11" x14ac:dyDescent="0.2">
      <c r="A35" t="s">
        <v>32</v>
      </c>
      <c r="B35" s="13">
        <v>3921542.0639999961</v>
      </c>
      <c r="D35" s="13">
        <v>7895074.8329999857</v>
      </c>
      <c r="F35" s="13">
        <v>7895074.8329999857</v>
      </c>
    </row>
    <row r="36" spans="1:11" x14ac:dyDescent="0.2">
      <c r="A36" t="s">
        <v>5</v>
      </c>
      <c r="B36" s="18">
        <v>3175</v>
      </c>
    </row>
    <row r="39" spans="1:11" x14ac:dyDescent="0.2">
      <c r="A39" s="19" t="s">
        <v>33</v>
      </c>
    </row>
    <row r="40" spans="1:11" x14ac:dyDescent="0.2">
      <c r="A40" s="24" t="s">
        <v>36</v>
      </c>
    </row>
    <row r="41" spans="1:11" x14ac:dyDescent="0.2">
      <c r="A41" s="24" t="s">
        <v>35</v>
      </c>
    </row>
    <row r="42" spans="1:11" ht="26.25" customHeight="1" x14ac:dyDescent="0.2">
      <c r="A42" s="60" t="s">
        <v>40</v>
      </c>
      <c r="B42" s="61"/>
      <c r="C42" s="61"/>
      <c r="D42" s="61"/>
      <c r="E42" s="61"/>
      <c r="F42" s="61"/>
    </row>
    <row r="43" spans="1:11" x14ac:dyDescent="0.2">
      <c r="A43" s="24" t="s">
        <v>34</v>
      </c>
    </row>
  </sheetData>
  <mergeCells count="3">
    <mergeCell ref="A1:F1"/>
    <mergeCell ref="A2:F2"/>
    <mergeCell ref="A42:F42"/>
  </mergeCells>
  <phoneticPr fontId="4" type="noConversion"/>
  <printOptions horizontalCentered="1"/>
  <pageMargins left="0.75" right="0.75" top="1" bottom="1" header="0.5" footer="0.5"/>
  <pageSetup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54"/>
  <sheetViews>
    <sheetView workbookViewId="0">
      <selection activeCell="D8" sqref="D8"/>
    </sheetView>
  </sheetViews>
  <sheetFormatPr defaultRowHeight="12.75" x14ac:dyDescent="0.2"/>
  <cols>
    <col min="1" max="1" width="22.7109375" bestFit="1" customWidth="1"/>
    <col min="2" max="2" width="15.42578125" bestFit="1" customWidth="1"/>
    <col min="3" max="3" width="2" customWidth="1"/>
    <col min="4" max="4" width="15.42578125" bestFit="1" customWidth="1"/>
    <col min="5" max="5" width="2.28515625" customWidth="1"/>
    <col min="6" max="6" width="15.5703125" bestFit="1" customWidth="1"/>
    <col min="7" max="7" width="15.42578125" style="1" bestFit="1" customWidth="1"/>
    <col min="9" max="9" width="14" bestFit="1" customWidth="1"/>
    <col min="11" max="11" width="14" bestFit="1" customWidth="1"/>
  </cols>
  <sheetData>
    <row r="1" spans="1:11" ht="60.75" customHeight="1" x14ac:dyDescent="0.2">
      <c r="A1" s="56"/>
      <c r="B1" s="56"/>
      <c r="C1" s="56"/>
      <c r="D1" s="56"/>
      <c r="E1" s="56"/>
      <c r="F1" s="56"/>
    </row>
    <row r="2" spans="1:11" ht="26.25" customHeight="1" x14ac:dyDescent="0.25">
      <c r="A2" s="57" t="s">
        <v>22</v>
      </c>
      <c r="B2" s="58"/>
      <c r="C2" s="58"/>
      <c r="D2" s="58"/>
      <c r="E2" s="58"/>
      <c r="F2" s="58"/>
    </row>
    <row r="3" spans="1:11" ht="26.25" customHeight="1" x14ac:dyDescent="0.25">
      <c r="A3" s="14"/>
      <c r="B3" s="15"/>
      <c r="C3" s="15"/>
      <c r="D3" s="17"/>
      <c r="E3" s="17"/>
      <c r="F3" s="17"/>
    </row>
    <row r="4" spans="1:11" x14ac:dyDescent="0.2">
      <c r="B4" s="10"/>
      <c r="C4" s="10"/>
      <c r="D4" s="16" t="s">
        <v>27</v>
      </c>
      <c r="E4" s="10"/>
      <c r="F4" s="16" t="s">
        <v>28</v>
      </c>
    </row>
    <row r="5" spans="1:11" x14ac:dyDescent="0.2">
      <c r="A5" s="9"/>
      <c r="B5" s="20" t="s">
        <v>42</v>
      </c>
      <c r="C5" s="9"/>
      <c r="D5" s="11" t="s">
        <v>11</v>
      </c>
      <c r="F5" s="11" t="s">
        <v>8</v>
      </c>
      <c r="G5" s="2"/>
    </row>
    <row r="7" spans="1:11" x14ac:dyDescent="0.2">
      <c r="A7" s="8" t="s">
        <v>3</v>
      </c>
      <c r="B7" s="8"/>
      <c r="C7" s="8"/>
    </row>
    <row r="8" spans="1:11" x14ac:dyDescent="0.2">
      <c r="A8" t="s">
        <v>1</v>
      </c>
      <c r="B8" s="13">
        <v>30839058.220000003</v>
      </c>
      <c r="D8" s="13">
        <v>97809711.100000024</v>
      </c>
      <c r="E8" s="13"/>
      <c r="F8" s="13">
        <v>97809711.100000024</v>
      </c>
    </row>
    <row r="9" spans="1:11" x14ac:dyDescent="0.2">
      <c r="A9" t="s">
        <v>2</v>
      </c>
      <c r="B9" s="13">
        <v>27967135.079999998</v>
      </c>
      <c r="D9" s="13">
        <v>88145097.189999998</v>
      </c>
      <c r="E9" s="13"/>
      <c r="F9" s="13">
        <v>88145097.189999998</v>
      </c>
    </row>
    <row r="10" spans="1:11" x14ac:dyDescent="0.2">
      <c r="A10" t="s">
        <v>0</v>
      </c>
      <c r="B10" s="13">
        <v>0</v>
      </c>
      <c r="D10" s="13">
        <v>6410</v>
      </c>
      <c r="F10" s="13">
        <v>6410</v>
      </c>
    </row>
    <row r="11" spans="1:11" x14ac:dyDescent="0.2">
      <c r="A11" t="s">
        <v>30</v>
      </c>
      <c r="B11" s="13">
        <v>164609.51</v>
      </c>
      <c r="D11" s="13">
        <v>199152.03</v>
      </c>
      <c r="F11" s="13">
        <v>199152.03</v>
      </c>
    </row>
    <row r="12" spans="1:11" x14ac:dyDescent="0.2">
      <c r="A12" t="s">
        <v>31</v>
      </c>
      <c r="B12" s="13">
        <v>3036532.65</v>
      </c>
      <c r="D12" s="13">
        <v>9857355.9400000256</v>
      </c>
      <c r="F12" s="13">
        <v>9857355.9400000256</v>
      </c>
      <c r="G12" s="21"/>
      <c r="I12" s="21"/>
      <c r="K12" s="21"/>
    </row>
    <row r="13" spans="1:11" x14ac:dyDescent="0.2">
      <c r="A13" t="s">
        <v>25</v>
      </c>
      <c r="B13" s="13">
        <v>1670092.9575000023</v>
      </c>
      <c r="D13" s="13">
        <v>5421545.7670000149</v>
      </c>
      <c r="F13" s="13">
        <v>5421545.7670000149</v>
      </c>
    </row>
    <row r="14" spans="1:11" x14ac:dyDescent="0.2">
      <c r="A14" t="s">
        <v>32</v>
      </c>
      <c r="B14" s="13">
        <v>1366439.692500002</v>
      </c>
      <c r="D14" s="13">
        <v>4435810.1730000116</v>
      </c>
      <c r="F14" s="13">
        <v>4435810.1730000116</v>
      </c>
    </row>
    <row r="15" spans="1:11" x14ac:dyDescent="0.2">
      <c r="A15" t="s">
        <v>5</v>
      </c>
      <c r="B15" s="18">
        <v>1099</v>
      </c>
    </row>
    <row r="18" spans="1:11" x14ac:dyDescent="0.2">
      <c r="A18" s="8" t="s">
        <v>4</v>
      </c>
      <c r="B18" s="8"/>
      <c r="C18" s="8"/>
    </row>
    <row r="19" spans="1:11" x14ac:dyDescent="0.2">
      <c r="A19" t="s">
        <v>1</v>
      </c>
      <c r="B19" s="13">
        <v>61625664.32</v>
      </c>
      <c r="C19" s="13"/>
      <c r="D19" s="13">
        <v>182256909.81999996</v>
      </c>
      <c r="E19" s="13"/>
      <c r="F19" s="13">
        <v>182256909.81999996</v>
      </c>
    </row>
    <row r="20" spans="1:11" x14ac:dyDescent="0.2">
      <c r="A20" t="s">
        <v>2</v>
      </c>
      <c r="B20" s="13">
        <v>56200761.839999996</v>
      </c>
      <c r="C20" s="13"/>
      <c r="D20" s="13">
        <v>166089821.88999999</v>
      </c>
      <c r="E20" s="13"/>
      <c r="F20" s="13">
        <v>166089821.88999999</v>
      </c>
    </row>
    <row r="21" spans="1:11" x14ac:dyDescent="0.2">
      <c r="A21" t="s">
        <v>0</v>
      </c>
      <c r="B21" s="13">
        <v>63731</v>
      </c>
      <c r="C21" s="13"/>
      <c r="D21" s="13">
        <v>82129</v>
      </c>
      <c r="E21" s="13"/>
      <c r="F21" s="13">
        <v>82129</v>
      </c>
    </row>
    <row r="22" spans="1:11" x14ac:dyDescent="0.2">
      <c r="A22" t="s">
        <v>31</v>
      </c>
      <c r="B22" s="13">
        <v>5361171.4800000004</v>
      </c>
      <c r="D22" s="13">
        <v>16084958.929999977</v>
      </c>
      <c r="E22" s="13"/>
      <c r="F22" s="13">
        <v>16084958.929999977</v>
      </c>
      <c r="G22" s="21"/>
      <c r="I22" s="21"/>
      <c r="K22" s="21"/>
    </row>
    <row r="23" spans="1:11" x14ac:dyDescent="0.2">
      <c r="A23" t="s">
        <v>25</v>
      </c>
      <c r="B23" s="13">
        <v>2948644.3140000026</v>
      </c>
      <c r="D23" s="13">
        <v>8846727.4114999883</v>
      </c>
      <c r="E23" s="13"/>
      <c r="F23" s="13">
        <v>8846727.4114999883</v>
      </c>
    </row>
    <row r="24" spans="1:11" x14ac:dyDescent="0.2">
      <c r="A24" t="s">
        <v>32</v>
      </c>
      <c r="B24" s="13">
        <v>2412527.1660000021</v>
      </c>
      <c r="D24" s="13">
        <v>7238231.51849999</v>
      </c>
      <c r="E24" s="13"/>
      <c r="F24" s="13">
        <v>7238231.51849999</v>
      </c>
    </row>
    <row r="25" spans="1:11" x14ac:dyDescent="0.2">
      <c r="A25" t="s">
        <v>5</v>
      </c>
      <c r="B25" s="18">
        <v>2076</v>
      </c>
      <c r="C25" s="13"/>
      <c r="D25" s="13"/>
      <c r="E25" s="13"/>
      <c r="F25" s="13"/>
    </row>
    <row r="27" spans="1:11" x14ac:dyDescent="0.2">
      <c r="B27" s="13"/>
    </row>
    <row r="28" spans="1:11" x14ac:dyDescent="0.2">
      <c r="A28" s="25" t="s">
        <v>41</v>
      </c>
      <c r="B28" s="13"/>
    </row>
    <row r="29" spans="1:11" x14ac:dyDescent="0.2">
      <c r="A29" t="s">
        <v>1</v>
      </c>
      <c r="B29" s="13">
        <v>2720685.82</v>
      </c>
      <c r="C29" s="13"/>
      <c r="D29" s="13">
        <v>2720685.82</v>
      </c>
      <c r="E29" s="13"/>
      <c r="F29" s="13">
        <v>2720685.82</v>
      </c>
    </row>
    <row r="30" spans="1:11" x14ac:dyDescent="0.2">
      <c r="A30" t="s">
        <v>2</v>
      </c>
      <c r="B30" s="13">
        <v>2468844.4900000002</v>
      </c>
      <c r="C30" s="13"/>
      <c r="D30" s="13">
        <v>2468844.4900000002</v>
      </c>
      <c r="E30" s="13"/>
      <c r="F30" s="13">
        <v>2468844.4900000002</v>
      </c>
    </row>
    <row r="31" spans="1:11" x14ac:dyDescent="0.2">
      <c r="A31" t="s">
        <v>0</v>
      </c>
      <c r="B31" s="13">
        <v>260</v>
      </c>
      <c r="C31" s="13"/>
      <c r="D31" s="13">
        <v>260</v>
      </c>
      <c r="E31" s="13"/>
      <c r="F31" s="13">
        <v>260</v>
      </c>
    </row>
    <row r="32" spans="1:11" x14ac:dyDescent="0.2">
      <c r="A32" t="s">
        <v>31</v>
      </c>
      <c r="B32" s="13">
        <v>251581.33</v>
      </c>
      <c r="D32" s="13">
        <v>251581.33</v>
      </c>
      <c r="E32" s="13"/>
      <c r="F32" s="13">
        <v>251581.33</v>
      </c>
    </row>
    <row r="33" spans="1:11" x14ac:dyDescent="0.2">
      <c r="A33" t="s">
        <v>25</v>
      </c>
      <c r="B33" s="13">
        <v>138369.73149999979</v>
      </c>
      <c r="D33" s="13">
        <v>138369.73149999979</v>
      </c>
      <c r="E33" s="13"/>
      <c r="F33" s="13">
        <v>138369.73149999979</v>
      </c>
    </row>
    <row r="34" spans="1:11" x14ac:dyDescent="0.2">
      <c r="A34" t="s">
        <v>32</v>
      </c>
      <c r="B34" s="13">
        <v>113211.59849999983</v>
      </c>
      <c r="D34" s="13">
        <v>113211.59849999983</v>
      </c>
      <c r="E34" s="13"/>
      <c r="F34" s="13">
        <v>113211.59849999983</v>
      </c>
    </row>
    <row r="35" spans="1:11" x14ac:dyDescent="0.2">
      <c r="A35" t="s">
        <v>5</v>
      </c>
      <c r="B35" s="18">
        <v>2744</v>
      </c>
      <c r="C35" s="13"/>
      <c r="D35" s="13"/>
      <c r="E35" s="13"/>
      <c r="F35" s="13"/>
    </row>
    <row r="36" spans="1:11" x14ac:dyDescent="0.2">
      <c r="B36" s="13"/>
    </row>
    <row r="37" spans="1:11" x14ac:dyDescent="0.2">
      <c r="B37" s="13"/>
    </row>
    <row r="38" spans="1:11" x14ac:dyDescent="0.2">
      <c r="A38" s="8" t="s">
        <v>6</v>
      </c>
      <c r="B38" s="13"/>
      <c r="C38" s="8"/>
    </row>
    <row r="39" spans="1:11" x14ac:dyDescent="0.2">
      <c r="A39" t="s">
        <v>1</v>
      </c>
      <c r="B39" s="13">
        <v>95185408.359999999</v>
      </c>
      <c r="D39" s="13">
        <v>282787306.74000001</v>
      </c>
      <c r="F39" s="13">
        <v>282787306.74000001</v>
      </c>
      <c r="G39" s="22"/>
    </row>
    <row r="40" spans="1:11" x14ac:dyDescent="0.2">
      <c r="A40" t="s">
        <v>2</v>
      </c>
      <c r="B40" s="13">
        <v>86636741.409999996</v>
      </c>
      <c r="D40" s="13">
        <v>256703763.56999999</v>
      </c>
      <c r="F40" s="13">
        <v>256703763.56999999</v>
      </c>
      <c r="G40" s="22"/>
    </row>
    <row r="41" spans="1:11" x14ac:dyDescent="0.2">
      <c r="A41" t="s">
        <v>0</v>
      </c>
      <c r="B41" s="13">
        <v>63991</v>
      </c>
      <c r="D41" s="13">
        <v>88799</v>
      </c>
      <c r="F41" s="13">
        <v>88799</v>
      </c>
      <c r="G41" s="22"/>
    </row>
    <row r="42" spans="1:11" x14ac:dyDescent="0.2">
      <c r="A42" t="s">
        <v>30</v>
      </c>
      <c r="B42" s="13">
        <v>164609.51</v>
      </c>
      <c r="D42" s="13">
        <v>199152.03</v>
      </c>
      <c r="F42" s="13">
        <v>199152.03</v>
      </c>
      <c r="G42" s="22"/>
    </row>
    <row r="43" spans="1:11" x14ac:dyDescent="0.2">
      <c r="A43" t="s">
        <v>31</v>
      </c>
      <c r="B43" s="13">
        <v>8649285.4600000046</v>
      </c>
      <c r="D43" s="13">
        <v>26193896.200000003</v>
      </c>
      <c r="F43" s="13">
        <v>26193896.200000003</v>
      </c>
      <c r="G43" s="21"/>
      <c r="I43" s="21"/>
      <c r="K43" s="21"/>
    </row>
    <row r="44" spans="1:11" x14ac:dyDescent="0.2">
      <c r="A44" t="s">
        <v>25</v>
      </c>
      <c r="B44" s="13">
        <v>4757107.0030000033</v>
      </c>
      <c r="D44" s="13">
        <v>14406642.910000002</v>
      </c>
      <c r="F44" s="13">
        <v>14406642.910000002</v>
      </c>
    </row>
    <row r="45" spans="1:11" x14ac:dyDescent="0.2">
      <c r="A45" t="s">
        <v>32</v>
      </c>
      <c r="B45" s="13">
        <v>3892178.4570000023</v>
      </c>
      <c r="D45" s="13">
        <v>11787253.290000001</v>
      </c>
      <c r="F45" s="13">
        <v>11787253.290000001</v>
      </c>
    </row>
    <row r="46" spans="1:11" x14ac:dyDescent="0.2">
      <c r="A46" t="s">
        <v>5</v>
      </c>
      <c r="B46" s="18">
        <v>5919</v>
      </c>
    </row>
    <row r="49" spans="1:6" x14ac:dyDescent="0.2">
      <c r="A49" s="19" t="s">
        <v>33</v>
      </c>
    </row>
    <row r="50" spans="1:6" x14ac:dyDescent="0.2">
      <c r="A50" s="24" t="s">
        <v>36</v>
      </c>
    </row>
    <row r="51" spans="1:6" x14ac:dyDescent="0.2">
      <c r="A51" s="24" t="s">
        <v>35</v>
      </c>
    </row>
    <row r="52" spans="1:6" ht="26.25" customHeight="1" x14ac:dyDescent="0.2">
      <c r="A52" s="60" t="s">
        <v>40</v>
      </c>
      <c r="B52" s="61"/>
      <c r="C52" s="61"/>
      <c r="D52" s="61"/>
      <c r="E52" s="61"/>
      <c r="F52" s="61"/>
    </row>
    <row r="53" spans="1:6" x14ac:dyDescent="0.2">
      <c r="A53" s="24" t="s">
        <v>34</v>
      </c>
    </row>
    <row r="54" spans="1:6" ht="26.25" customHeight="1" x14ac:dyDescent="0.2">
      <c r="A54" s="62" t="s">
        <v>43</v>
      </c>
      <c r="B54" s="62"/>
      <c r="C54" s="62"/>
      <c r="D54" s="62"/>
      <c r="E54" s="62"/>
      <c r="F54" s="62"/>
    </row>
  </sheetData>
  <mergeCells count="4">
    <mergeCell ref="A1:F1"/>
    <mergeCell ref="A2:F2"/>
    <mergeCell ref="A52:F52"/>
    <mergeCell ref="A54:F54"/>
  </mergeCells>
  <phoneticPr fontId="4" type="noConversion"/>
  <printOptions horizontalCentered="1"/>
  <pageMargins left="0.75" right="0.75" top="1" bottom="1" header="0.5" footer="0.5"/>
  <pageSetup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53"/>
  <sheetViews>
    <sheetView workbookViewId="0">
      <selection sqref="A1:F1"/>
    </sheetView>
  </sheetViews>
  <sheetFormatPr defaultRowHeight="12.75" x14ac:dyDescent="0.2"/>
  <cols>
    <col min="1" max="1" width="24" customWidth="1"/>
    <col min="2" max="2" width="15.42578125" bestFit="1" customWidth="1"/>
    <col min="3" max="3" width="4" customWidth="1"/>
    <col min="4" max="4" width="15.42578125" bestFit="1" customWidth="1"/>
    <col min="5" max="5" width="3.7109375" customWidth="1"/>
    <col min="6" max="6" width="15.42578125" bestFit="1" customWidth="1"/>
  </cols>
  <sheetData>
    <row r="1" spans="1:6" ht="60.75" customHeight="1" x14ac:dyDescent="0.2">
      <c r="A1" s="56"/>
      <c r="B1" s="56"/>
      <c r="C1" s="56"/>
      <c r="D1" s="56"/>
      <c r="E1" s="56"/>
      <c r="F1" s="56"/>
    </row>
    <row r="2" spans="1:6" ht="18" x14ac:dyDescent="0.25">
      <c r="A2" s="57" t="s">
        <v>22</v>
      </c>
      <c r="B2" s="58"/>
      <c r="C2" s="58"/>
      <c r="D2" s="58"/>
      <c r="E2" s="58"/>
      <c r="F2" s="58"/>
    </row>
    <row r="3" spans="1:6" ht="18" x14ac:dyDescent="0.25">
      <c r="A3" s="14"/>
      <c r="B3" s="15"/>
      <c r="C3" s="15"/>
      <c r="D3" s="17"/>
      <c r="E3" s="17"/>
      <c r="F3" s="17"/>
    </row>
    <row r="4" spans="1:6" x14ac:dyDescent="0.2">
      <c r="B4" s="10"/>
      <c r="C4" s="10"/>
      <c r="D4" s="16" t="s">
        <v>27</v>
      </c>
      <c r="E4" s="10"/>
      <c r="F4" s="16" t="s">
        <v>28</v>
      </c>
    </row>
    <row r="5" spans="1:6" x14ac:dyDescent="0.2">
      <c r="A5" s="9"/>
      <c r="B5" s="20" t="s">
        <v>44</v>
      </c>
      <c r="C5" s="9"/>
      <c r="D5" s="11" t="s">
        <v>11</v>
      </c>
      <c r="F5" s="11" t="s">
        <v>8</v>
      </c>
    </row>
    <row r="7" spans="1:6" x14ac:dyDescent="0.2">
      <c r="A7" s="8" t="s">
        <v>3</v>
      </c>
      <c r="B7" s="8"/>
      <c r="C7" s="8"/>
    </row>
    <row r="8" spans="1:6" x14ac:dyDescent="0.2">
      <c r="A8" t="s">
        <v>1</v>
      </c>
      <c r="B8" s="13">
        <v>30053805.779999997</v>
      </c>
      <c r="C8" s="13"/>
      <c r="D8" s="13">
        <v>127863516.88000003</v>
      </c>
      <c r="E8" s="13"/>
      <c r="F8" s="13">
        <v>127863516.88000003</v>
      </c>
    </row>
    <row r="9" spans="1:6" x14ac:dyDescent="0.2">
      <c r="A9" t="s">
        <v>2</v>
      </c>
      <c r="B9" s="13">
        <v>27149127.09</v>
      </c>
      <c r="C9" s="13"/>
      <c r="D9" s="13">
        <v>115294224.28</v>
      </c>
      <c r="E9" s="13"/>
      <c r="F9" s="13">
        <v>115294224.28</v>
      </c>
    </row>
    <row r="10" spans="1:6" x14ac:dyDescent="0.2">
      <c r="A10" t="s">
        <v>0</v>
      </c>
      <c r="B10" s="13">
        <v>0</v>
      </c>
      <c r="C10" s="13"/>
      <c r="D10" s="13">
        <v>6410</v>
      </c>
      <c r="E10" s="13"/>
      <c r="F10" s="13">
        <v>6410</v>
      </c>
    </row>
    <row r="11" spans="1:6" x14ac:dyDescent="0.2">
      <c r="A11" t="s">
        <v>30</v>
      </c>
      <c r="B11" s="13">
        <v>0</v>
      </c>
      <c r="C11" s="13"/>
      <c r="D11" s="13">
        <v>199152.03</v>
      </c>
      <c r="E11" s="13"/>
      <c r="F11" s="13">
        <v>199152.03</v>
      </c>
    </row>
    <row r="12" spans="1:6" x14ac:dyDescent="0.2">
      <c r="A12" t="s">
        <v>31</v>
      </c>
      <c r="B12" s="13">
        <v>2904678.69</v>
      </c>
      <c r="C12" s="13"/>
      <c r="D12" s="13">
        <v>12762034.629999999</v>
      </c>
      <c r="E12" s="13"/>
      <c r="F12" s="13">
        <v>12762034.629999999</v>
      </c>
    </row>
    <row r="13" spans="1:6" x14ac:dyDescent="0.2">
      <c r="A13" t="s">
        <v>25</v>
      </c>
      <c r="B13" s="13">
        <v>1597573.2794999988</v>
      </c>
      <c r="C13" s="13"/>
      <c r="D13" s="13">
        <v>7019119.0465000002</v>
      </c>
      <c r="E13" s="13"/>
      <c r="F13" s="13">
        <v>7019119.0465000002</v>
      </c>
    </row>
    <row r="14" spans="1:6" x14ac:dyDescent="0.2">
      <c r="A14" t="s">
        <v>32</v>
      </c>
      <c r="B14" s="13">
        <v>1307105.4104999991</v>
      </c>
      <c r="C14" s="13"/>
      <c r="D14" s="13">
        <v>5742915.5834999997</v>
      </c>
      <c r="E14" s="13"/>
      <c r="F14" s="13">
        <v>5742915.5834999997</v>
      </c>
    </row>
    <row r="15" spans="1:6" x14ac:dyDescent="0.2">
      <c r="A15" t="s">
        <v>5</v>
      </c>
      <c r="B15" s="26">
        <v>1099</v>
      </c>
      <c r="C15" s="13"/>
      <c r="D15" s="13"/>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52167107.550000004</v>
      </c>
      <c r="C19" s="13"/>
      <c r="D19" s="13">
        <v>234424017.36999997</v>
      </c>
      <c r="E19" s="13"/>
      <c r="F19" s="13">
        <v>234424017.36999997</v>
      </c>
    </row>
    <row r="20" spans="1:6" x14ac:dyDescent="0.2">
      <c r="A20" t="s">
        <v>2</v>
      </c>
      <c r="B20" s="13">
        <v>47521578.25</v>
      </c>
      <c r="C20" s="13"/>
      <c r="D20" s="13">
        <v>213611400.13999999</v>
      </c>
      <c r="E20" s="13"/>
      <c r="F20" s="13">
        <v>213611400.13999999</v>
      </c>
    </row>
    <row r="21" spans="1:6" x14ac:dyDescent="0.2">
      <c r="A21" t="s">
        <v>0</v>
      </c>
      <c r="B21" s="13">
        <v>41945</v>
      </c>
      <c r="C21" s="13"/>
      <c r="D21" s="13">
        <v>124074</v>
      </c>
      <c r="E21" s="13"/>
      <c r="F21" s="13">
        <v>124074</v>
      </c>
    </row>
    <row r="22" spans="1:6" x14ac:dyDescent="0.2">
      <c r="A22" t="s">
        <v>31</v>
      </c>
      <c r="B22" s="13">
        <v>4603584.3</v>
      </c>
      <c r="C22" s="13"/>
      <c r="D22" s="13">
        <v>20688543.230000004</v>
      </c>
      <c r="E22" s="13"/>
      <c r="F22" s="13">
        <v>20688543.230000004</v>
      </c>
    </row>
    <row r="23" spans="1:6" x14ac:dyDescent="0.2">
      <c r="A23" t="s">
        <v>25</v>
      </c>
      <c r="B23" s="13">
        <v>2531971.3650000026</v>
      </c>
      <c r="C23" s="13"/>
      <c r="D23" s="13">
        <v>11378698.776500003</v>
      </c>
      <c r="E23" s="13"/>
      <c r="F23" s="13">
        <v>11378698.776500003</v>
      </c>
    </row>
    <row r="24" spans="1:6" x14ac:dyDescent="0.2">
      <c r="A24" t="s">
        <v>32</v>
      </c>
      <c r="B24" s="13">
        <v>2071612.9350000022</v>
      </c>
      <c r="C24" s="13"/>
      <c r="D24" s="13">
        <v>9309844.4535000026</v>
      </c>
      <c r="E24" s="13"/>
      <c r="F24" s="13">
        <v>9309844.4535000026</v>
      </c>
    </row>
    <row r="25" spans="1:6" x14ac:dyDescent="0.2">
      <c r="A25" t="s">
        <v>5</v>
      </c>
      <c r="B25" s="26">
        <v>2076</v>
      </c>
      <c r="C25" s="13"/>
      <c r="D25" s="13"/>
      <c r="E25" s="13"/>
      <c r="F25" s="13"/>
    </row>
    <row r="26" spans="1:6" x14ac:dyDescent="0.2">
      <c r="B26" s="13"/>
      <c r="C26" s="13"/>
      <c r="D26" s="13"/>
      <c r="E26" s="13"/>
      <c r="F26" s="13"/>
    </row>
    <row r="27" spans="1:6" x14ac:dyDescent="0.2">
      <c r="B27" s="13"/>
      <c r="C27" s="13"/>
      <c r="D27" s="13"/>
      <c r="E27" s="13"/>
      <c r="F27" s="13"/>
    </row>
    <row r="28" spans="1:6" x14ac:dyDescent="0.2">
      <c r="A28" s="25" t="s">
        <v>41</v>
      </c>
      <c r="B28" s="13"/>
      <c r="C28" s="13"/>
      <c r="D28" s="13"/>
      <c r="E28" s="13"/>
      <c r="F28" s="13"/>
    </row>
    <row r="29" spans="1:6" x14ac:dyDescent="0.2">
      <c r="A29" t="s">
        <v>1</v>
      </c>
      <c r="B29" s="13">
        <v>66394368.910000004</v>
      </c>
      <c r="C29" s="13"/>
      <c r="D29" s="13">
        <v>69115054.729999989</v>
      </c>
      <c r="E29" s="13"/>
      <c r="F29" s="13">
        <v>69115054.729999989</v>
      </c>
    </row>
    <row r="30" spans="1:6" x14ac:dyDescent="0.2">
      <c r="A30" t="s">
        <v>2</v>
      </c>
      <c r="B30" s="13">
        <v>60010214.780000001</v>
      </c>
      <c r="C30" s="13"/>
      <c r="D30" s="13">
        <v>62479059.269999996</v>
      </c>
      <c r="E30" s="13"/>
      <c r="F30" s="13">
        <v>62479059.269999996</v>
      </c>
    </row>
    <row r="31" spans="1:6" x14ac:dyDescent="0.2">
      <c r="A31" t="s">
        <v>0</v>
      </c>
      <c r="B31" s="13">
        <v>330</v>
      </c>
      <c r="C31" s="13"/>
      <c r="D31" s="13">
        <v>590</v>
      </c>
      <c r="E31" s="13"/>
      <c r="F31" s="13">
        <v>590</v>
      </c>
    </row>
    <row r="32" spans="1:6" x14ac:dyDescent="0.2">
      <c r="A32" t="s">
        <v>31</v>
      </c>
      <c r="B32" s="13">
        <v>6383824.1299999999</v>
      </c>
      <c r="C32" s="13"/>
      <c r="D32" s="13">
        <v>6635405.459999999</v>
      </c>
      <c r="E32" s="13"/>
      <c r="F32" s="13">
        <v>6635405.459999999</v>
      </c>
    </row>
    <row r="33" spans="1:6" x14ac:dyDescent="0.2">
      <c r="A33" t="s">
        <v>25</v>
      </c>
      <c r="B33" s="13">
        <v>3511103.2715000003</v>
      </c>
      <c r="C33" s="13"/>
      <c r="D33" s="13">
        <v>3649473.0029999996</v>
      </c>
      <c r="E33" s="13"/>
      <c r="F33" s="13">
        <v>3649473.0029999996</v>
      </c>
    </row>
    <row r="34" spans="1:6" x14ac:dyDescent="0.2">
      <c r="A34" t="s">
        <v>32</v>
      </c>
      <c r="B34" s="13">
        <v>2872720.8585000001</v>
      </c>
      <c r="C34" s="13"/>
      <c r="D34" s="13">
        <v>2985932.4569999995</v>
      </c>
      <c r="E34" s="13"/>
      <c r="F34" s="13">
        <v>2985932.4569999995</v>
      </c>
    </row>
    <row r="35" spans="1:6" x14ac:dyDescent="0.2">
      <c r="A35" t="s">
        <v>5</v>
      </c>
      <c r="B35" s="26">
        <v>2744</v>
      </c>
      <c r="C35" s="13"/>
      <c r="D35" s="13"/>
      <c r="E35" s="13"/>
      <c r="F35" s="13"/>
    </row>
    <row r="36" spans="1:6" x14ac:dyDescent="0.2">
      <c r="B36" s="13"/>
      <c r="C36" s="13"/>
      <c r="D36" s="13"/>
      <c r="E36" s="13"/>
      <c r="F36" s="13"/>
    </row>
    <row r="37" spans="1:6" x14ac:dyDescent="0.2">
      <c r="B37" s="13"/>
      <c r="C37" s="13"/>
      <c r="D37" s="13"/>
      <c r="E37" s="13"/>
      <c r="F37" s="13"/>
    </row>
    <row r="38" spans="1:6" x14ac:dyDescent="0.2">
      <c r="A38" s="8" t="s">
        <v>6</v>
      </c>
      <c r="B38" s="13"/>
      <c r="C38" s="13"/>
      <c r="D38" s="13"/>
      <c r="E38" s="13"/>
      <c r="F38" s="13"/>
    </row>
    <row r="39" spans="1:6" x14ac:dyDescent="0.2">
      <c r="A39" t="s">
        <v>1</v>
      </c>
      <c r="B39" s="13">
        <v>148615282.24000001</v>
      </c>
      <c r="C39" s="13"/>
      <c r="D39" s="13">
        <v>431402588.98000002</v>
      </c>
      <c r="E39" s="13"/>
      <c r="F39" s="13">
        <v>431402588.98000002</v>
      </c>
    </row>
    <row r="40" spans="1:6" x14ac:dyDescent="0.2">
      <c r="A40" t="s">
        <v>2</v>
      </c>
      <c r="B40" s="13">
        <v>134680920.12</v>
      </c>
      <c r="C40" s="13"/>
      <c r="D40" s="13">
        <v>391384683.68999994</v>
      </c>
      <c r="E40" s="13"/>
      <c r="F40" s="13">
        <v>391384683.68999994</v>
      </c>
    </row>
    <row r="41" spans="1:6" x14ac:dyDescent="0.2">
      <c r="A41" t="s">
        <v>0</v>
      </c>
      <c r="B41" s="13">
        <v>42275</v>
      </c>
      <c r="C41" s="13"/>
      <c r="D41" s="13">
        <v>131074</v>
      </c>
      <c r="E41" s="13"/>
      <c r="F41" s="13">
        <v>131074</v>
      </c>
    </row>
    <row r="42" spans="1:6" x14ac:dyDescent="0.2">
      <c r="A42" t="s">
        <v>30</v>
      </c>
      <c r="B42" s="13">
        <v>0</v>
      </c>
      <c r="C42" s="13"/>
      <c r="D42" s="13">
        <v>199152.03</v>
      </c>
      <c r="E42" s="13"/>
      <c r="F42" s="13">
        <v>199152.03</v>
      </c>
    </row>
    <row r="43" spans="1:6" x14ac:dyDescent="0.2">
      <c r="A43" t="s">
        <v>31</v>
      </c>
      <c r="B43" s="13">
        <v>13892087.120000001</v>
      </c>
      <c r="C43" s="13"/>
      <c r="D43" s="13">
        <v>40085983.32</v>
      </c>
      <c r="E43" s="13"/>
      <c r="F43" s="13">
        <v>40085983.32</v>
      </c>
    </row>
    <row r="44" spans="1:6" x14ac:dyDescent="0.2">
      <c r="A44" t="s">
        <v>25</v>
      </c>
      <c r="B44" s="13">
        <v>7640647.9160000011</v>
      </c>
      <c r="C44" s="13"/>
      <c r="D44" s="13">
        <v>22047290.826000001</v>
      </c>
      <c r="E44" s="13"/>
      <c r="F44" s="13">
        <v>22047290.826000001</v>
      </c>
    </row>
    <row r="45" spans="1:6" x14ac:dyDescent="0.2">
      <c r="A45" t="s">
        <v>32</v>
      </c>
      <c r="B45" s="13">
        <v>6251439.2040000018</v>
      </c>
      <c r="C45" s="13"/>
      <c r="D45" s="13">
        <v>18038692.494000003</v>
      </c>
      <c r="E45" s="13"/>
      <c r="F45" s="13">
        <v>18038692.494000003</v>
      </c>
    </row>
    <row r="46" spans="1:6" x14ac:dyDescent="0.2">
      <c r="A46" t="s">
        <v>5</v>
      </c>
      <c r="B46" s="26">
        <v>5919</v>
      </c>
    </row>
    <row r="49" spans="1:6" x14ac:dyDescent="0.2">
      <c r="A49" s="19" t="s">
        <v>33</v>
      </c>
    </row>
    <row r="50" spans="1:6" x14ac:dyDescent="0.2">
      <c r="A50" s="24" t="s">
        <v>36</v>
      </c>
    </row>
    <row r="51" spans="1:6" x14ac:dyDescent="0.2">
      <c r="A51" s="24" t="s">
        <v>35</v>
      </c>
    </row>
    <row r="52" spans="1:6" x14ac:dyDescent="0.2">
      <c r="A52" s="60" t="s">
        <v>40</v>
      </c>
      <c r="B52" s="61"/>
      <c r="C52" s="61"/>
      <c r="D52" s="61"/>
      <c r="E52" s="61"/>
      <c r="F52" s="61"/>
    </row>
    <row r="53" spans="1:6" x14ac:dyDescent="0.2">
      <c r="A53" s="24" t="s">
        <v>34</v>
      </c>
    </row>
  </sheetData>
  <mergeCells count="3">
    <mergeCell ref="A1:F1"/>
    <mergeCell ref="A2:F2"/>
    <mergeCell ref="A52:F52"/>
  </mergeCells>
  <phoneticPr fontId="4" type="noConversion"/>
  <pageMargins left="0.75" right="0.75" top="1" bottom="1" header="0.5" footer="0.5"/>
  <pageSetup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53"/>
  <sheetViews>
    <sheetView workbookViewId="0">
      <selection activeCell="A6" sqref="A6"/>
    </sheetView>
  </sheetViews>
  <sheetFormatPr defaultRowHeight="12.75" x14ac:dyDescent="0.2"/>
  <cols>
    <col min="1" max="1" width="24" customWidth="1"/>
    <col min="2" max="2" width="15.42578125" bestFit="1" customWidth="1"/>
    <col min="3" max="3" width="2" customWidth="1"/>
    <col min="4" max="4" width="15.42578125" bestFit="1" customWidth="1"/>
    <col min="5" max="5" width="2" customWidth="1"/>
    <col min="6" max="6" width="15" bestFit="1" customWidth="1"/>
    <col min="7" max="7" width="2" customWidth="1"/>
    <col min="8" max="8" width="15.42578125" bestFit="1" customWidth="1"/>
  </cols>
  <sheetData>
    <row r="1" spans="1:8" ht="60.75" customHeight="1" x14ac:dyDescent="0.2">
      <c r="A1" s="56"/>
      <c r="B1" s="56"/>
      <c r="C1" s="56"/>
      <c r="D1" s="56"/>
      <c r="E1" s="56"/>
      <c r="F1" s="56"/>
      <c r="G1" s="56"/>
      <c r="H1" s="56"/>
    </row>
    <row r="2" spans="1:8" ht="18" x14ac:dyDescent="0.25">
      <c r="A2" s="57" t="s">
        <v>22</v>
      </c>
      <c r="B2" s="58"/>
      <c r="C2" s="58"/>
      <c r="D2" s="58"/>
      <c r="E2" s="58"/>
      <c r="F2" s="58"/>
      <c r="G2" s="58"/>
      <c r="H2" s="58"/>
    </row>
    <row r="3" spans="1:8" ht="18" x14ac:dyDescent="0.25">
      <c r="A3" s="14"/>
      <c r="B3" s="15"/>
      <c r="C3" s="15"/>
      <c r="D3" s="17"/>
      <c r="E3" s="17"/>
      <c r="F3" s="17"/>
      <c r="G3" s="17"/>
      <c r="H3" s="17"/>
    </row>
    <row r="4" spans="1:8" x14ac:dyDescent="0.2">
      <c r="B4" s="10"/>
      <c r="C4" s="10"/>
      <c r="D4" s="16" t="s">
        <v>27</v>
      </c>
      <c r="E4" s="10"/>
      <c r="F4" s="16" t="s">
        <v>46</v>
      </c>
      <c r="G4" s="10"/>
      <c r="H4" s="16" t="s">
        <v>28</v>
      </c>
    </row>
    <row r="5" spans="1:8" x14ac:dyDescent="0.2">
      <c r="A5" s="9"/>
      <c r="B5" s="20" t="s">
        <v>45</v>
      </c>
      <c r="C5" s="9"/>
      <c r="D5" s="11" t="s">
        <v>11</v>
      </c>
      <c r="F5" s="27" t="s">
        <v>11</v>
      </c>
      <c r="H5" s="11" t="s">
        <v>8</v>
      </c>
    </row>
    <row r="7" spans="1:8" x14ac:dyDescent="0.2">
      <c r="A7" s="8" t="s">
        <v>3</v>
      </c>
      <c r="B7" s="8"/>
      <c r="C7" s="8"/>
    </row>
    <row r="8" spans="1:8" x14ac:dyDescent="0.2">
      <c r="A8" t="s">
        <v>1</v>
      </c>
      <c r="B8" s="13">
        <v>30840401.82</v>
      </c>
      <c r="C8" s="13"/>
      <c r="D8" s="13">
        <v>137548521.99000004</v>
      </c>
      <c r="E8" s="13"/>
      <c r="F8" s="13">
        <v>21155396.710000001</v>
      </c>
      <c r="G8" s="13"/>
      <c r="H8" s="13">
        <v>158703918.70000005</v>
      </c>
    </row>
    <row r="9" spans="1:8" x14ac:dyDescent="0.2">
      <c r="A9" t="s">
        <v>2</v>
      </c>
      <c r="B9" s="13">
        <v>27844109.25</v>
      </c>
      <c r="C9" s="13"/>
      <c r="D9" s="13">
        <v>123967222.80000001</v>
      </c>
      <c r="E9" s="13"/>
      <c r="F9" s="13">
        <v>19171110.73</v>
      </c>
      <c r="G9" s="13"/>
      <c r="H9" s="13">
        <v>143138333.53</v>
      </c>
    </row>
    <row r="10" spans="1:8" x14ac:dyDescent="0.2">
      <c r="A10" t="s">
        <v>0</v>
      </c>
      <c r="B10" s="13">
        <v>0</v>
      </c>
      <c r="C10" s="13"/>
      <c r="D10" s="13">
        <v>6410</v>
      </c>
      <c r="E10" s="13"/>
      <c r="F10" s="13">
        <v>0</v>
      </c>
      <c r="G10" s="13"/>
      <c r="H10" s="13">
        <v>6410</v>
      </c>
    </row>
    <row r="11" spans="1:8" x14ac:dyDescent="0.2">
      <c r="A11" t="s">
        <v>30</v>
      </c>
      <c r="B11" s="13">
        <v>0</v>
      </c>
      <c r="C11" s="13"/>
      <c r="D11" s="13">
        <v>199152.03</v>
      </c>
      <c r="E11" s="13"/>
      <c r="F11" s="13">
        <v>0</v>
      </c>
      <c r="G11" s="13"/>
      <c r="H11" s="13">
        <v>199152.03</v>
      </c>
    </row>
    <row r="12" spans="1:8" x14ac:dyDescent="0.2">
      <c r="A12" t="s">
        <v>31</v>
      </c>
      <c r="B12" s="13">
        <v>2996292.57</v>
      </c>
      <c r="C12" s="13"/>
      <c r="D12" s="13">
        <v>13774041.220000001</v>
      </c>
      <c r="E12" s="13"/>
      <c r="F12" s="13">
        <v>1984285.98</v>
      </c>
      <c r="G12" s="13"/>
      <c r="H12" s="13">
        <v>15758327.199999999</v>
      </c>
    </row>
    <row r="13" spans="1:8" x14ac:dyDescent="0.2">
      <c r="A13" t="s">
        <v>25</v>
      </c>
      <c r="B13" s="13">
        <v>1647960.9135</v>
      </c>
      <c r="C13" s="13"/>
      <c r="D13" s="13">
        <v>7575722.671000001</v>
      </c>
      <c r="E13" s="13"/>
      <c r="F13" s="13">
        <v>1091357.2890000001</v>
      </c>
      <c r="G13" s="13"/>
      <c r="H13" s="13">
        <v>8667079.9600000009</v>
      </c>
    </row>
    <row r="14" spans="1:8" x14ac:dyDescent="0.2">
      <c r="A14" t="s">
        <v>32</v>
      </c>
      <c r="B14" s="13">
        <v>1348331.6565</v>
      </c>
      <c r="C14" s="13"/>
      <c r="D14" s="13">
        <v>6198318.5490000006</v>
      </c>
      <c r="E14" s="13"/>
      <c r="F14" s="13">
        <v>892928.69099999999</v>
      </c>
      <c r="G14" s="13"/>
      <c r="H14" s="13">
        <v>7091247.2400000002</v>
      </c>
    </row>
    <row r="15" spans="1:8" x14ac:dyDescent="0.2">
      <c r="A15" t="s">
        <v>5</v>
      </c>
      <c r="B15" s="28">
        <v>1099</v>
      </c>
      <c r="C15" s="13"/>
      <c r="D15" s="13"/>
      <c r="E15" s="13"/>
      <c r="F15" s="13"/>
      <c r="G15" s="13"/>
      <c r="H15" s="13"/>
    </row>
    <row r="16" spans="1:8" x14ac:dyDescent="0.2">
      <c r="B16" s="13"/>
      <c r="C16" s="13"/>
      <c r="D16" s="13"/>
      <c r="E16" s="13"/>
      <c r="F16" s="13"/>
      <c r="G16" s="13"/>
      <c r="H16" s="13"/>
    </row>
    <row r="17" spans="1:8" x14ac:dyDescent="0.2">
      <c r="B17" s="13"/>
      <c r="C17" s="13"/>
      <c r="D17" s="13"/>
      <c r="E17" s="13"/>
      <c r="F17" s="13"/>
      <c r="G17" s="13"/>
      <c r="H17" s="13"/>
    </row>
    <row r="18" spans="1:8" x14ac:dyDescent="0.2">
      <c r="A18" s="8" t="s">
        <v>4</v>
      </c>
      <c r="B18" s="13"/>
      <c r="C18" s="13"/>
      <c r="D18" s="13"/>
      <c r="E18" s="13"/>
      <c r="F18" s="13"/>
      <c r="G18" s="13"/>
      <c r="H18" s="13"/>
    </row>
    <row r="19" spans="1:8" x14ac:dyDescent="0.2">
      <c r="A19" t="s">
        <v>1</v>
      </c>
      <c r="B19" s="13">
        <v>57376920.469999999</v>
      </c>
      <c r="C19" s="13"/>
      <c r="D19" s="13">
        <v>252485336.73999998</v>
      </c>
      <c r="E19" s="13"/>
      <c r="F19" s="13">
        <v>39315601.100000001</v>
      </c>
      <c r="G19" s="13"/>
      <c r="H19" s="13">
        <v>291800937.83999997</v>
      </c>
    </row>
    <row r="20" spans="1:8" x14ac:dyDescent="0.2">
      <c r="A20" t="s">
        <v>2</v>
      </c>
      <c r="B20" s="13">
        <v>52471913.329999998</v>
      </c>
      <c r="C20" s="13"/>
      <c r="D20" s="13">
        <v>230131304.66</v>
      </c>
      <c r="E20" s="13"/>
      <c r="F20" s="13">
        <v>35952008.810000002</v>
      </c>
      <c r="G20" s="13"/>
      <c r="H20" s="13">
        <v>266083313.47</v>
      </c>
    </row>
    <row r="21" spans="1:8" x14ac:dyDescent="0.2">
      <c r="A21" t="s">
        <v>0</v>
      </c>
      <c r="B21" s="13">
        <v>88706.55</v>
      </c>
      <c r="C21" s="13"/>
      <c r="D21" s="13">
        <v>138173</v>
      </c>
      <c r="E21" s="13"/>
      <c r="F21" s="13">
        <v>74607.55</v>
      </c>
      <c r="G21" s="13"/>
      <c r="H21" s="13">
        <v>212780.55</v>
      </c>
    </row>
    <row r="22" spans="1:8" x14ac:dyDescent="0.2">
      <c r="A22" t="s">
        <v>31</v>
      </c>
      <c r="B22" s="13">
        <v>4816300.59</v>
      </c>
      <c r="C22" s="13"/>
      <c r="D22" s="13">
        <v>22215859.080000006</v>
      </c>
      <c r="E22" s="13"/>
      <c r="F22" s="13">
        <v>3288984.74</v>
      </c>
      <c r="G22" s="13"/>
      <c r="H22" s="13">
        <v>25504843.820000008</v>
      </c>
    </row>
    <row r="23" spans="1:8" x14ac:dyDescent="0.2">
      <c r="A23" t="s">
        <v>25</v>
      </c>
      <c r="B23" s="13">
        <v>2648965.3245000001</v>
      </c>
      <c r="C23" s="13"/>
      <c r="D23" s="13">
        <v>12218722.494000005</v>
      </c>
      <c r="E23" s="13"/>
      <c r="F23" s="13">
        <v>1808941.6070000003</v>
      </c>
      <c r="G23" s="13"/>
      <c r="H23" s="13">
        <v>14027664.101000005</v>
      </c>
    </row>
    <row r="24" spans="1:8" x14ac:dyDescent="0.2">
      <c r="A24" t="s">
        <v>32</v>
      </c>
      <c r="B24" s="13">
        <v>2167335.2655000002</v>
      </c>
      <c r="C24" s="13"/>
      <c r="D24" s="13">
        <v>9997136.5860000029</v>
      </c>
      <c r="E24" s="13"/>
      <c r="F24" s="13">
        <v>1480043.1330000001</v>
      </c>
      <c r="G24" s="13"/>
      <c r="H24" s="13">
        <v>11477179.719000004</v>
      </c>
    </row>
    <row r="25" spans="1:8" x14ac:dyDescent="0.2">
      <c r="A25" t="s">
        <v>5</v>
      </c>
      <c r="B25" s="28">
        <v>2076</v>
      </c>
      <c r="C25" s="13"/>
      <c r="D25" s="13"/>
      <c r="E25" s="13"/>
      <c r="F25" s="13"/>
      <c r="G25" s="13"/>
      <c r="H25" s="13"/>
    </row>
    <row r="26" spans="1:8" x14ac:dyDescent="0.2">
      <c r="B26" s="13"/>
      <c r="C26" s="13"/>
      <c r="D26" s="13"/>
      <c r="E26" s="13"/>
      <c r="F26" s="13"/>
      <c r="G26" s="13"/>
      <c r="H26" s="13"/>
    </row>
    <row r="27" spans="1:8" x14ac:dyDescent="0.2">
      <c r="B27" s="13"/>
      <c r="C27" s="13"/>
      <c r="D27" s="13"/>
      <c r="E27" s="13"/>
      <c r="F27" s="13"/>
      <c r="G27" s="13"/>
      <c r="H27" s="13"/>
    </row>
    <row r="28" spans="1:8" x14ac:dyDescent="0.2">
      <c r="A28" s="25" t="s">
        <v>41</v>
      </c>
      <c r="B28" s="13"/>
      <c r="C28" s="13"/>
      <c r="D28" s="13"/>
      <c r="E28" s="13"/>
      <c r="F28" s="13"/>
      <c r="G28" s="13"/>
      <c r="H28" s="13"/>
    </row>
    <row r="29" spans="1:8" x14ac:dyDescent="0.2">
      <c r="A29" t="s">
        <v>1</v>
      </c>
      <c r="B29" s="13">
        <v>64182562.520000003</v>
      </c>
      <c r="C29" s="13"/>
      <c r="D29" s="13">
        <v>90472625.069999993</v>
      </c>
      <c r="E29" s="13"/>
      <c r="F29" s="13">
        <v>42824992.180000007</v>
      </c>
      <c r="G29" s="13"/>
      <c r="H29" s="13">
        <v>133297617.25</v>
      </c>
    </row>
    <row r="30" spans="1:8" x14ac:dyDescent="0.2">
      <c r="A30" t="s">
        <v>2</v>
      </c>
      <c r="B30" s="13">
        <v>58146371.159999996</v>
      </c>
      <c r="C30" s="13"/>
      <c r="D30" s="13">
        <v>81883560.190000013</v>
      </c>
      <c r="E30" s="13"/>
      <c r="F30" s="13">
        <v>38741870.239999995</v>
      </c>
      <c r="G30" s="13"/>
      <c r="H30" s="13">
        <v>120625430.43000001</v>
      </c>
    </row>
    <row r="31" spans="1:8" x14ac:dyDescent="0.2">
      <c r="A31" t="s">
        <v>0</v>
      </c>
      <c r="B31" s="13">
        <v>0</v>
      </c>
      <c r="C31" s="13"/>
      <c r="D31" s="13">
        <v>590</v>
      </c>
      <c r="E31" s="13"/>
      <c r="F31" s="13">
        <v>0</v>
      </c>
      <c r="G31" s="13"/>
      <c r="H31" s="13">
        <v>590</v>
      </c>
    </row>
    <row r="32" spans="1:8" x14ac:dyDescent="0.2">
      <c r="A32" t="s">
        <v>31</v>
      </c>
      <c r="B32" s="13">
        <v>6036191.3600000069</v>
      </c>
      <c r="C32" s="13"/>
      <c r="D32" s="13">
        <v>8588474.879999999</v>
      </c>
      <c r="E32" s="13"/>
      <c r="F32" s="13">
        <v>4083121.94</v>
      </c>
      <c r="G32" s="13"/>
      <c r="H32" s="13">
        <v>12671596.82</v>
      </c>
    </row>
    <row r="33" spans="1:8" x14ac:dyDescent="0.2">
      <c r="A33" t="s">
        <v>25</v>
      </c>
      <c r="B33" s="13">
        <v>3319905.2480000039</v>
      </c>
      <c r="C33" s="13"/>
      <c r="D33" s="13">
        <v>4723661.1839999994</v>
      </c>
      <c r="E33" s="13"/>
      <c r="F33" s="13">
        <v>2245717.0670000003</v>
      </c>
      <c r="G33" s="13"/>
      <c r="H33" s="13">
        <v>6969378.2510000011</v>
      </c>
    </row>
    <row r="34" spans="1:8" x14ac:dyDescent="0.2">
      <c r="A34" t="s">
        <v>32</v>
      </c>
      <c r="B34" s="13">
        <v>2716286.112000003</v>
      </c>
      <c r="C34" s="13"/>
      <c r="D34" s="13">
        <v>3864813.6959999995</v>
      </c>
      <c r="E34" s="13"/>
      <c r="F34" s="13">
        <v>1837404.8729999999</v>
      </c>
      <c r="G34" s="13"/>
      <c r="H34" s="13">
        <v>5702218.5690000001</v>
      </c>
    </row>
    <row r="35" spans="1:8" x14ac:dyDescent="0.2">
      <c r="A35" t="s">
        <v>5</v>
      </c>
      <c r="B35" s="28">
        <v>2744</v>
      </c>
      <c r="C35" s="13"/>
      <c r="D35" s="13"/>
      <c r="E35" s="13"/>
      <c r="F35" s="13"/>
      <c r="G35" s="13"/>
      <c r="H35" s="13"/>
    </row>
    <row r="36" spans="1:8" x14ac:dyDescent="0.2">
      <c r="B36" s="13"/>
      <c r="C36" s="13"/>
      <c r="D36" s="13"/>
      <c r="E36" s="13"/>
      <c r="F36" s="13"/>
      <c r="G36" s="13"/>
      <c r="H36" s="13"/>
    </row>
    <row r="37" spans="1:8" x14ac:dyDescent="0.2">
      <c r="B37" s="13"/>
      <c r="C37" s="13"/>
      <c r="D37" s="13"/>
      <c r="E37" s="13"/>
      <c r="F37" s="13"/>
      <c r="G37" s="13"/>
      <c r="H37" s="13"/>
    </row>
    <row r="38" spans="1:8" x14ac:dyDescent="0.2">
      <c r="A38" s="8" t="s">
        <v>6</v>
      </c>
      <c r="B38" s="13"/>
      <c r="C38" s="13"/>
      <c r="D38" s="13"/>
      <c r="E38" s="13"/>
      <c r="F38" s="13"/>
      <c r="G38" s="13"/>
      <c r="H38" s="13"/>
    </row>
    <row r="39" spans="1:8" x14ac:dyDescent="0.2">
      <c r="A39" t="s">
        <v>1</v>
      </c>
      <c r="B39" s="13">
        <v>152399884.81</v>
      </c>
      <c r="C39" s="13"/>
      <c r="D39" s="13">
        <v>480506483.80000001</v>
      </c>
      <c r="E39" s="13"/>
      <c r="F39" s="13">
        <v>103295989.98999999</v>
      </c>
      <c r="G39" s="13"/>
      <c r="H39" s="13">
        <v>583802473.78999996</v>
      </c>
    </row>
    <row r="40" spans="1:8" x14ac:dyDescent="0.2">
      <c r="A40" t="s">
        <v>2</v>
      </c>
      <c r="B40" s="13">
        <v>138462393.74000001</v>
      </c>
      <c r="C40" s="13"/>
      <c r="D40" s="13">
        <v>435982087.64999998</v>
      </c>
      <c r="E40" s="13"/>
      <c r="F40" s="13">
        <v>93864989.780000001</v>
      </c>
      <c r="G40" s="13"/>
      <c r="H40" s="13">
        <v>529847077.42999995</v>
      </c>
    </row>
    <row r="41" spans="1:8" x14ac:dyDescent="0.2">
      <c r="A41" t="s">
        <v>0</v>
      </c>
      <c r="B41" s="13">
        <v>88706.55</v>
      </c>
      <c r="C41" s="13"/>
      <c r="D41" s="13">
        <v>145173</v>
      </c>
      <c r="E41" s="13"/>
      <c r="F41" s="13">
        <v>74607.55</v>
      </c>
      <c r="G41" s="13"/>
      <c r="H41" s="13">
        <v>219780.55</v>
      </c>
    </row>
    <row r="42" spans="1:8" x14ac:dyDescent="0.2">
      <c r="A42" t="s">
        <v>30</v>
      </c>
      <c r="B42" s="13">
        <v>0</v>
      </c>
      <c r="C42" s="13"/>
      <c r="D42" s="13">
        <v>199152.03</v>
      </c>
      <c r="E42" s="13"/>
      <c r="F42" s="13">
        <v>0</v>
      </c>
      <c r="G42" s="13"/>
      <c r="H42" s="13">
        <v>199152.03</v>
      </c>
    </row>
    <row r="43" spans="1:8" x14ac:dyDescent="0.2">
      <c r="A43" t="s">
        <v>31</v>
      </c>
      <c r="B43" s="13">
        <v>13848784.520000007</v>
      </c>
      <c r="C43" s="13"/>
      <c r="D43" s="13">
        <v>44578375.179999992</v>
      </c>
      <c r="E43" s="13"/>
      <c r="F43" s="13">
        <v>9356392.6600000001</v>
      </c>
      <c r="G43" s="13"/>
      <c r="H43" s="13">
        <v>53934767.839999989</v>
      </c>
    </row>
    <row r="44" spans="1:8" x14ac:dyDescent="0.2">
      <c r="A44" t="s">
        <v>25</v>
      </c>
      <c r="B44" s="13">
        <v>7616831.4860000033</v>
      </c>
      <c r="C44" s="13"/>
      <c r="D44" s="13">
        <v>24518106.348999999</v>
      </c>
      <c r="E44" s="13"/>
      <c r="F44" s="13">
        <v>5146015.9630000005</v>
      </c>
      <c r="G44" s="13"/>
      <c r="H44" s="13">
        <v>29664122.311999995</v>
      </c>
    </row>
    <row r="45" spans="1:8" x14ac:dyDescent="0.2">
      <c r="A45" t="s">
        <v>32</v>
      </c>
      <c r="B45" s="13">
        <v>6231953.0340000037</v>
      </c>
      <c r="C45" s="13"/>
      <c r="D45" s="13">
        <v>20060268.830999997</v>
      </c>
      <c r="E45" s="13"/>
      <c r="F45" s="13">
        <v>4210376.6970000006</v>
      </c>
      <c r="G45" s="13"/>
      <c r="H45" s="13">
        <v>24270645.527999997</v>
      </c>
    </row>
    <row r="46" spans="1:8" x14ac:dyDescent="0.2">
      <c r="A46" t="s">
        <v>5</v>
      </c>
      <c r="B46" s="28">
        <v>5919</v>
      </c>
      <c r="C46" s="13"/>
      <c r="D46" s="13"/>
      <c r="E46" s="13"/>
      <c r="F46" s="13"/>
      <c r="G46" s="13"/>
      <c r="H46" s="13"/>
    </row>
    <row r="49" spans="1:8" x14ac:dyDescent="0.2">
      <c r="A49" s="19" t="s">
        <v>33</v>
      </c>
    </row>
    <row r="50" spans="1:8" x14ac:dyDescent="0.2">
      <c r="A50" s="24" t="s">
        <v>36</v>
      </c>
    </row>
    <row r="51" spans="1:8" x14ac:dyDescent="0.2">
      <c r="A51" s="24" t="s">
        <v>35</v>
      </c>
    </row>
    <row r="52" spans="1:8" ht="24" customHeight="1" x14ac:dyDescent="0.2">
      <c r="A52" s="60" t="s">
        <v>40</v>
      </c>
      <c r="B52" s="61"/>
      <c r="C52" s="61"/>
      <c r="D52" s="61"/>
      <c r="E52" s="61"/>
      <c r="F52" s="61"/>
      <c r="G52" s="61"/>
      <c r="H52" s="61"/>
    </row>
    <row r="53" spans="1:8" x14ac:dyDescent="0.2">
      <c r="A53" s="24" t="s">
        <v>34</v>
      </c>
    </row>
  </sheetData>
  <mergeCells count="3">
    <mergeCell ref="A1:H1"/>
    <mergeCell ref="A2:H2"/>
    <mergeCell ref="A52:H52"/>
  </mergeCells>
  <phoneticPr fontId="4" type="noConversion"/>
  <pageMargins left="0.75" right="0.75" top="1" bottom="1" header="0.5" footer="0.5"/>
  <headerFooter alignWithMargins="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53"/>
  <sheetViews>
    <sheetView workbookViewId="0">
      <selection activeCell="A13" sqref="A13"/>
    </sheetView>
  </sheetViews>
  <sheetFormatPr defaultRowHeight="12.75" x14ac:dyDescent="0.2"/>
  <cols>
    <col min="1" max="1" width="24" customWidth="1"/>
    <col min="2" max="2" width="15.42578125" bestFit="1" customWidth="1"/>
    <col min="3" max="3" width="4" customWidth="1"/>
    <col min="4" max="4" width="15.42578125" bestFit="1" customWidth="1"/>
    <col min="5" max="5" width="3.7109375" customWidth="1"/>
    <col min="6" max="6" width="15.42578125" bestFit="1" customWidth="1"/>
  </cols>
  <sheetData>
    <row r="1" spans="1:6" ht="60.75" customHeight="1" x14ac:dyDescent="0.2">
      <c r="A1" s="56"/>
      <c r="B1" s="56"/>
      <c r="C1" s="56"/>
      <c r="D1" s="56"/>
      <c r="E1" s="56"/>
      <c r="F1" s="56"/>
    </row>
    <row r="2" spans="1:6" ht="18" x14ac:dyDescent="0.25">
      <c r="A2" s="57" t="s">
        <v>22</v>
      </c>
      <c r="B2" s="58"/>
      <c r="C2" s="58"/>
      <c r="D2" s="58"/>
      <c r="E2" s="58"/>
      <c r="F2" s="58"/>
    </row>
    <row r="3" spans="1:6" ht="18" x14ac:dyDescent="0.25">
      <c r="A3" s="14"/>
      <c r="B3" s="15"/>
      <c r="C3" s="15"/>
      <c r="D3" s="17"/>
      <c r="E3" s="17"/>
      <c r="F3" s="17"/>
    </row>
    <row r="4" spans="1:6" x14ac:dyDescent="0.2">
      <c r="B4" s="10"/>
      <c r="C4" s="10"/>
      <c r="D4" s="16" t="s">
        <v>46</v>
      </c>
      <c r="E4" s="10"/>
      <c r="F4" s="16" t="s">
        <v>28</v>
      </c>
    </row>
    <row r="5" spans="1:6" x14ac:dyDescent="0.2">
      <c r="A5" s="9"/>
      <c r="B5" s="20" t="s">
        <v>47</v>
      </c>
      <c r="C5" s="9"/>
      <c r="D5" s="11" t="s">
        <v>11</v>
      </c>
      <c r="F5" s="11" t="s">
        <v>8</v>
      </c>
    </row>
    <row r="7" spans="1:6" x14ac:dyDescent="0.2">
      <c r="A7" s="8" t="s">
        <v>3</v>
      </c>
      <c r="B7" s="8"/>
      <c r="C7" s="8"/>
    </row>
    <row r="8" spans="1:6" x14ac:dyDescent="0.2">
      <c r="A8" t="s">
        <v>1</v>
      </c>
      <c r="B8" s="13">
        <v>35040324.609999999</v>
      </c>
      <c r="C8" s="13"/>
      <c r="D8" s="13">
        <v>56195721.32</v>
      </c>
      <c r="E8" s="13"/>
      <c r="F8" s="13">
        <v>193744243.31000003</v>
      </c>
    </row>
    <row r="9" spans="1:6" x14ac:dyDescent="0.2">
      <c r="A9" t="s">
        <v>2</v>
      </c>
      <c r="B9" s="13">
        <v>31595485.82</v>
      </c>
      <c r="C9" s="13"/>
      <c r="D9" s="13">
        <v>50766596.549999997</v>
      </c>
      <c r="E9" s="13"/>
      <c r="F9" s="13">
        <v>174733819.35000002</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3444838.79</v>
      </c>
      <c r="C12" s="13"/>
      <c r="D12" s="13">
        <v>5429124.7699999977</v>
      </c>
      <c r="E12" s="13"/>
      <c r="F12" s="13">
        <v>19203165.989999998</v>
      </c>
    </row>
    <row r="13" spans="1:6" x14ac:dyDescent="0.2">
      <c r="A13" t="s">
        <v>25</v>
      </c>
      <c r="B13" s="13">
        <v>1894661.3345000001</v>
      </c>
      <c r="C13" s="13"/>
      <c r="D13" s="13">
        <v>2986018.6234999988</v>
      </c>
      <c r="E13" s="13"/>
      <c r="F13" s="13">
        <v>10561741.294500001</v>
      </c>
    </row>
    <row r="14" spans="1:6" x14ac:dyDescent="0.2">
      <c r="A14" t="s">
        <v>32</v>
      </c>
      <c r="B14" s="13">
        <v>1550177.4555000002</v>
      </c>
      <c r="C14" s="13"/>
      <c r="D14" s="13">
        <v>2443106.1464999989</v>
      </c>
      <c r="E14" s="13"/>
      <c r="F14" s="13">
        <v>8641424.6954999994</v>
      </c>
    </row>
    <row r="15" spans="1:6" x14ac:dyDescent="0.2">
      <c r="A15" t="s">
        <v>5</v>
      </c>
      <c r="B15" s="26">
        <v>1109</v>
      </c>
      <c r="C15" s="13"/>
      <c r="D15" s="13"/>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57332241.439999998</v>
      </c>
      <c r="C19" s="13"/>
      <c r="D19" s="13">
        <v>96647842.539999992</v>
      </c>
      <c r="E19" s="13"/>
      <c r="F19" s="13">
        <v>349133179.27999997</v>
      </c>
    </row>
    <row r="20" spans="1:6" x14ac:dyDescent="0.2">
      <c r="A20" t="s">
        <v>2</v>
      </c>
      <c r="B20" s="13">
        <v>52348699.799999997</v>
      </c>
      <c r="C20" s="13"/>
      <c r="D20" s="13">
        <v>88300708.609999985</v>
      </c>
      <c r="E20" s="13"/>
      <c r="F20" s="13">
        <v>318432013.26999998</v>
      </c>
    </row>
    <row r="21" spans="1:6" x14ac:dyDescent="0.2">
      <c r="A21" t="s">
        <v>0</v>
      </c>
      <c r="B21" s="13">
        <v>73792.95</v>
      </c>
      <c r="C21" s="13"/>
      <c r="D21" s="13">
        <v>148400.5</v>
      </c>
      <c r="E21" s="13"/>
      <c r="F21" s="13">
        <v>286573.5</v>
      </c>
    </row>
    <row r="22" spans="1:6" x14ac:dyDescent="0.2">
      <c r="A22" t="s">
        <v>31</v>
      </c>
      <c r="B22" s="13">
        <v>4909748.6900000004</v>
      </c>
      <c r="C22" s="13"/>
      <c r="D22" s="13">
        <v>8198733.4300000006</v>
      </c>
      <c r="E22" s="13"/>
      <c r="F22" s="13">
        <v>30414592.510000005</v>
      </c>
    </row>
    <row r="23" spans="1:6" x14ac:dyDescent="0.2">
      <c r="A23" t="s">
        <v>25</v>
      </c>
      <c r="B23" s="13">
        <v>2700361.7795000006</v>
      </c>
      <c r="C23" s="13"/>
      <c r="D23" s="13">
        <v>4509303.386500001</v>
      </c>
      <c r="E23" s="13"/>
      <c r="F23" s="13">
        <v>16728025.880500004</v>
      </c>
    </row>
    <row r="24" spans="1:6" x14ac:dyDescent="0.2">
      <c r="A24" t="s">
        <v>32</v>
      </c>
      <c r="B24" s="13">
        <v>2209386.9105000002</v>
      </c>
      <c r="C24" s="13"/>
      <c r="D24" s="13">
        <v>3689430.0435000001</v>
      </c>
      <c r="E24" s="13"/>
      <c r="F24" s="13">
        <v>13686566.629500004</v>
      </c>
    </row>
    <row r="25" spans="1:6" x14ac:dyDescent="0.2">
      <c r="A25" t="s">
        <v>5</v>
      </c>
      <c r="B25" s="26">
        <v>2076</v>
      </c>
      <c r="C25" s="13"/>
      <c r="D25" s="13"/>
      <c r="E25" s="13"/>
      <c r="F25" s="13"/>
    </row>
    <row r="26" spans="1:6" x14ac:dyDescent="0.2">
      <c r="B26" s="13"/>
      <c r="C26" s="13"/>
      <c r="D26" s="13"/>
      <c r="E26" s="13"/>
      <c r="F26" s="13"/>
    </row>
    <row r="27" spans="1:6" x14ac:dyDescent="0.2">
      <c r="B27" s="13"/>
      <c r="C27" s="13"/>
      <c r="D27" s="13"/>
      <c r="E27" s="13"/>
      <c r="F27" s="13"/>
    </row>
    <row r="28" spans="1:6" x14ac:dyDescent="0.2">
      <c r="A28" s="25" t="s">
        <v>41</v>
      </c>
      <c r="B28" s="13"/>
      <c r="C28" s="13"/>
      <c r="D28" s="13"/>
      <c r="E28" s="13"/>
      <c r="F28" s="13"/>
    </row>
    <row r="29" spans="1:6" x14ac:dyDescent="0.2">
      <c r="A29" t="s">
        <v>1</v>
      </c>
      <c r="B29" s="13">
        <v>53459698.75</v>
      </c>
      <c r="C29" s="13"/>
      <c r="D29" s="13">
        <v>96284690.930000007</v>
      </c>
      <c r="E29" s="13"/>
      <c r="F29" s="13">
        <v>186757316</v>
      </c>
    </row>
    <row r="30" spans="1:6" x14ac:dyDescent="0.2">
      <c r="A30" t="s">
        <v>2</v>
      </c>
      <c r="B30" s="13">
        <v>48251729.799999997</v>
      </c>
      <c r="C30" s="13"/>
      <c r="D30" s="13">
        <v>86993600.039999992</v>
      </c>
      <c r="E30" s="13"/>
      <c r="F30" s="13">
        <v>168877160.23000002</v>
      </c>
    </row>
    <row r="31" spans="1:6" x14ac:dyDescent="0.2">
      <c r="A31" t="s">
        <v>0</v>
      </c>
      <c r="B31" s="13">
        <v>0</v>
      </c>
      <c r="C31" s="13"/>
      <c r="D31" s="13">
        <v>0</v>
      </c>
      <c r="E31" s="13"/>
      <c r="F31" s="13">
        <v>590</v>
      </c>
    </row>
    <row r="32" spans="1:6" x14ac:dyDescent="0.2">
      <c r="A32" t="s">
        <v>31</v>
      </c>
      <c r="B32" s="13">
        <v>5207968.95</v>
      </c>
      <c r="C32" s="13"/>
      <c r="D32" s="13">
        <v>9291090.8900000006</v>
      </c>
      <c r="E32" s="13"/>
      <c r="F32" s="13">
        <v>17879565.77</v>
      </c>
    </row>
    <row r="33" spans="1:6" x14ac:dyDescent="0.2">
      <c r="A33" t="s">
        <v>25</v>
      </c>
      <c r="B33" s="13">
        <v>2864382.9225000003</v>
      </c>
      <c r="C33" s="13"/>
      <c r="D33" s="13">
        <v>5110099.9895000011</v>
      </c>
      <c r="E33" s="13"/>
      <c r="F33" s="13">
        <v>9833761.1735000014</v>
      </c>
    </row>
    <row r="34" spans="1:6" x14ac:dyDescent="0.2">
      <c r="A34" t="s">
        <v>32</v>
      </c>
      <c r="B34" s="13">
        <v>2343586.0275000003</v>
      </c>
      <c r="C34" s="13"/>
      <c r="D34" s="13">
        <v>4180990.9005000005</v>
      </c>
      <c r="E34" s="13"/>
      <c r="F34" s="13">
        <v>8045804.5965</v>
      </c>
    </row>
    <row r="35" spans="1:6" x14ac:dyDescent="0.2">
      <c r="A35" t="s">
        <v>5</v>
      </c>
      <c r="B35" s="26">
        <v>2744</v>
      </c>
      <c r="C35" s="13"/>
      <c r="D35" s="13"/>
      <c r="E35" s="13"/>
      <c r="F35" s="13"/>
    </row>
    <row r="36" spans="1:6" x14ac:dyDescent="0.2">
      <c r="B36" s="13"/>
      <c r="C36" s="13"/>
      <c r="D36" s="13"/>
      <c r="E36" s="13"/>
      <c r="F36" s="13"/>
    </row>
    <row r="37" spans="1:6" x14ac:dyDescent="0.2">
      <c r="B37" s="13"/>
      <c r="C37" s="13"/>
      <c r="D37" s="13"/>
      <c r="E37" s="13"/>
      <c r="F37" s="13"/>
    </row>
    <row r="38" spans="1:6" x14ac:dyDescent="0.2">
      <c r="A38" s="8" t="s">
        <v>6</v>
      </c>
      <c r="B38" s="13"/>
      <c r="C38" s="13"/>
      <c r="D38" s="13"/>
      <c r="E38" s="13"/>
      <c r="F38" s="13"/>
    </row>
    <row r="39" spans="1:6" x14ac:dyDescent="0.2">
      <c r="A39" t="s">
        <v>1</v>
      </c>
      <c r="B39" s="13">
        <v>145832264.80000001</v>
      </c>
      <c r="C39" s="13"/>
      <c r="D39" s="13">
        <v>249128254.78999996</v>
      </c>
      <c r="E39" s="13"/>
      <c r="F39" s="13">
        <v>729634738.58999991</v>
      </c>
    </row>
    <row r="40" spans="1:6" x14ac:dyDescent="0.2">
      <c r="A40" t="s">
        <v>2</v>
      </c>
      <c r="B40" s="13">
        <v>132195915.41999999</v>
      </c>
      <c r="C40" s="13"/>
      <c r="D40" s="13">
        <v>226060905.20000002</v>
      </c>
      <c r="E40" s="13"/>
      <c r="F40" s="13">
        <v>662042992.85000002</v>
      </c>
    </row>
    <row r="41" spans="1:6" x14ac:dyDescent="0.2">
      <c r="A41" t="s">
        <v>0</v>
      </c>
      <c r="B41" s="13">
        <v>73792.95</v>
      </c>
      <c r="C41" s="13"/>
      <c r="D41" s="13">
        <v>148400.5</v>
      </c>
      <c r="E41" s="13"/>
      <c r="F41" s="13">
        <v>293573.5</v>
      </c>
    </row>
    <row r="42" spans="1:6" x14ac:dyDescent="0.2">
      <c r="A42" t="s">
        <v>30</v>
      </c>
      <c r="B42" s="13">
        <v>0</v>
      </c>
      <c r="C42" s="13"/>
      <c r="D42" s="13">
        <v>0</v>
      </c>
      <c r="E42" s="13"/>
      <c r="F42" s="13">
        <v>199152.03</v>
      </c>
    </row>
    <row r="43" spans="1:6" x14ac:dyDescent="0.2">
      <c r="A43" t="s">
        <v>31</v>
      </c>
      <c r="B43" s="13">
        <v>13562556.43</v>
      </c>
      <c r="C43" s="13"/>
      <c r="D43" s="13">
        <v>22918949.089999996</v>
      </c>
      <c r="E43" s="13"/>
      <c r="F43" s="13">
        <v>67497324.269999981</v>
      </c>
    </row>
    <row r="44" spans="1:6" x14ac:dyDescent="0.2">
      <c r="A44" t="s">
        <v>25</v>
      </c>
      <c r="B44" s="13">
        <v>7459406.0365000004</v>
      </c>
      <c r="C44" s="13"/>
      <c r="D44" s="13">
        <v>12605421.999499999</v>
      </c>
      <c r="E44" s="13"/>
      <c r="F44" s="13">
        <v>37123528.348499991</v>
      </c>
    </row>
    <row r="45" spans="1:6" x14ac:dyDescent="0.2">
      <c r="A45" t="s">
        <v>32</v>
      </c>
      <c r="B45" s="13">
        <v>6103150.3935000002</v>
      </c>
      <c r="C45" s="13"/>
      <c r="D45" s="13">
        <v>10313527.090499999</v>
      </c>
      <c r="E45" s="13"/>
      <c r="F45" s="13">
        <v>30373795.921499994</v>
      </c>
    </row>
    <row r="46" spans="1:6" x14ac:dyDescent="0.2">
      <c r="A46" t="s">
        <v>5</v>
      </c>
      <c r="B46" s="26">
        <v>5919</v>
      </c>
    </row>
    <row r="49" spans="1:6" x14ac:dyDescent="0.2">
      <c r="A49" s="19" t="s">
        <v>33</v>
      </c>
    </row>
    <row r="50" spans="1:6" x14ac:dyDescent="0.2">
      <c r="A50" s="24" t="s">
        <v>36</v>
      </c>
    </row>
    <row r="51" spans="1:6" x14ac:dyDescent="0.2">
      <c r="A51" s="24" t="s">
        <v>35</v>
      </c>
    </row>
    <row r="52" spans="1:6" x14ac:dyDescent="0.2">
      <c r="A52" s="60" t="s">
        <v>40</v>
      </c>
      <c r="B52" s="61"/>
      <c r="C52" s="61"/>
      <c r="D52" s="61"/>
      <c r="E52" s="61"/>
      <c r="F52" s="61"/>
    </row>
    <row r="53" spans="1:6" x14ac:dyDescent="0.2">
      <c r="A53" s="24" t="s">
        <v>34</v>
      </c>
    </row>
  </sheetData>
  <mergeCells count="3">
    <mergeCell ref="A1:F1"/>
    <mergeCell ref="A2:F2"/>
    <mergeCell ref="A52:F52"/>
  </mergeCells>
  <phoneticPr fontId="4" type="noConversion"/>
  <pageMargins left="0.75" right="0.75" top="1" bottom="1" header="0.5" footer="0.5"/>
  <headerFooter alignWithMargins="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53"/>
  <sheetViews>
    <sheetView workbookViewId="0">
      <selection sqref="A1:IV65536"/>
    </sheetView>
  </sheetViews>
  <sheetFormatPr defaultRowHeight="12.75" x14ac:dyDescent="0.2"/>
  <cols>
    <col min="1" max="1" width="24" customWidth="1"/>
    <col min="2" max="2" width="15.42578125" bestFit="1" customWidth="1"/>
    <col min="3" max="3" width="4" customWidth="1"/>
    <col min="4" max="4" width="15.42578125" bestFit="1" customWidth="1"/>
    <col min="5" max="5" width="3.7109375" customWidth="1"/>
    <col min="6" max="6" width="15.42578125" bestFit="1" customWidth="1"/>
  </cols>
  <sheetData>
    <row r="1" spans="1:6" ht="60.75" customHeight="1" x14ac:dyDescent="0.2">
      <c r="A1" s="56"/>
      <c r="B1" s="56"/>
      <c r="C1" s="56"/>
      <c r="D1" s="56"/>
      <c r="E1" s="56"/>
      <c r="F1" s="56"/>
    </row>
    <row r="2" spans="1:6" ht="18" x14ac:dyDescent="0.25">
      <c r="A2" s="57" t="s">
        <v>22</v>
      </c>
      <c r="B2" s="58"/>
      <c r="C2" s="58"/>
      <c r="D2" s="58"/>
      <c r="E2" s="58"/>
      <c r="F2" s="58"/>
    </row>
    <row r="3" spans="1:6" ht="18" x14ac:dyDescent="0.25">
      <c r="A3" s="14"/>
      <c r="B3" s="15"/>
      <c r="C3" s="15"/>
      <c r="D3" s="17"/>
      <c r="E3" s="17"/>
      <c r="F3" s="17"/>
    </row>
    <row r="4" spans="1:6" x14ac:dyDescent="0.2">
      <c r="B4" s="10"/>
      <c r="C4" s="10"/>
      <c r="D4" s="16" t="s">
        <v>46</v>
      </c>
      <c r="E4" s="10"/>
      <c r="F4" s="16" t="s">
        <v>28</v>
      </c>
    </row>
    <row r="5" spans="1:6" x14ac:dyDescent="0.2">
      <c r="A5" s="9"/>
      <c r="B5" s="20" t="s">
        <v>48</v>
      </c>
      <c r="C5" s="9"/>
      <c r="D5" s="11" t="s">
        <v>11</v>
      </c>
      <c r="F5" s="11" t="s">
        <v>8</v>
      </c>
    </row>
    <row r="7" spans="1:6" x14ac:dyDescent="0.2">
      <c r="A7" s="8" t="s">
        <v>3</v>
      </c>
      <c r="B7" s="8"/>
      <c r="C7" s="8"/>
    </row>
    <row r="8" spans="1:6" x14ac:dyDescent="0.2">
      <c r="A8" t="s">
        <v>1</v>
      </c>
      <c r="B8" s="13">
        <v>24722230.489999998</v>
      </c>
      <c r="C8" s="13"/>
      <c r="D8" s="13">
        <v>80917951.810000002</v>
      </c>
      <c r="E8" s="13"/>
      <c r="F8" s="13">
        <v>218466473.80000004</v>
      </c>
    </row>
    <row r="9" spans="1:6" x14ac:dyDescent="0.2">
      <c r="A9" t="s">
        <v>2</v>
      </c>
      <c r="B9" s="13">
        <v>22455472.530000001</v>
      </c>
      <c r="C9" s="13"/>
      <c r="D9" s="13">
        <v>73222069.079999998</v>
      </c>
      <c r="E9" s="13"/>
      <c r="F9" s="13">
        <v>197189291.88</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2266757.96</v>
      </c>
      <c r="C12" s="13"/>
      <c r="D12" s="13">
        <v>7695882.7299999967</v>
      </c>
      <c r="E12" s="13"/>
      <c r="F12" s="13">
        <v>21469923.949999996</v>
      </c>
    </row>
    <row r="13" spans="1:6" x14ac:dyDescent="0.2">
      <c r="A13" t="s">
        <v>25</v>
      </c>
      <c r="B13" s="13">
        <v>1246716.878</v>
      </c>
      <c r="C13" s="13"/>
      <c r="D13" s="13">
        <v>4232735.5014999984</v>
      </c>
      <c r="E13" s="13"/>
      <c r="F13" s="13">
        <v>11808458.172499999</v>
      </c>
    </row>
    <row r="14" spans="1:6" x14ac:dyDescent="0.2">
      <c r="A14" t="s">
        <v>32</v>
      </c>
      <c r="B14" s="13">
        <v>1020041.0820000001</v>
      </c>
      <c r="C14" s="13"/>
      <c r="D14" s="13">
        <v>3463147.2284999988</v>
      </c>
      <c r="E14" s="13"/>
      <c r="F14" s="13">
        <v>9661465.777499998</v>
      </c>
    </row>
    <row r="15" spans="1:6" x14ac:dyDescent="0.2">
      <c r="A15" t="s">
        <v>5</v>
      </c>
      <c r="B15" s="26">
        <v>1109</v>
      </c>
      <c r="C15" s="13"/>
      <c r="D15" s="13"/>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52767551.880000003</v>
      </c>
      <c r="C19" s="13"/>
      <c r="D19" s="13">
        <v>149415394.41999999</v>
      </c>
      <c r="E19" s="13"/>
      <c r="F19" s="13">
        <v>401900731.15999997</v>
      </c>
    </row>
    <row r="20" spans="1:6" x14ac:dyDescent="0.2">
      <c r="A20" t="s">
        <v>2</v>
      </c>
      <c r="B20" s="13">
        <v>48003760.789999999</v>
      </c>
      <c r="C20" s="13"/>
      <c r="D20" s="13">
        <v>136304469.40000001</v>
      </c>
      <c r="E20" s="13"/>
      <c r="F20" s="13">
        <v>366435774.06</v>
      </c>
    </row>
    <row r="21" spans="1:6" x14ac:dyDescent="0.2">
      <c r="A21" t="s">
        <v>0</v>
      </c>
      <c r="B21" s="13">
        <v>67125.3</v>
      </c>
      <c r="C21" s="13"/>
      <c r="D21" s="13">
        <v>215525.8</v>
      </c>
      <c r="E21" s="13"/>
      <c r="F21" s="13">
        <v>353698.8</v>
      </c>
    </row>
    <row r="22" spans="1:6" x14ac:dyDescent="0.2">
      <c r="A22" t="s">
        <v>31</v>
      </c>
      <c r="B22" s="13">
        <v>4696665.79</v>
      </c>
      <c r="C22" s="13"/>
      <c r="D22" s="13">
        <v>12895399.220000003</v>
      </c>
      <c r="E22" s="13"/>
      <c r="F22" s="13">
        <v>35111258.300000012</v>
      </c>
    </row>
    <row r="23" spans="1:6" x14ac:dyDescent="0.2">
      <c r="A23" t="s">
        <v>25</v>
      </c>
      <c r="B23" s="13">
        <v>2583166.1845000004</v>
      </c>
      <c r="C23" s="13"/>
      <c r="D23" s="13">
        <v>7092469.5710000023</v>
      </c>
      <c r="E23" s="13"/>
      <c r="F23" s="13">
        <v>19311192.065000009</v>
      </c>
    </row>
    <row r="24" spans="1:6" x14ac:dyDescent="0.2">
      <c r="A24" t="s">
        <v>32</v>
      </c>
      <c r="B24" s="13">
        <v>2113499.6055000001</v>
      </c>
      <c r="C24" s="13"/>
      <c r="D24" s="13">
        <v>5802929.6490000011</v>
      </c>
      <c r="E24" s="13"/>
      <c r="F24" s="13">
        <v>15800066.235000005</v>
      </c>
    </row>
    <row r="25" spans="1:6" x14ac:dyDescent="0.2">
      <c r="A25" t="s">
        <v>5</v>
      </c>
      <c r="B25" s="26">
        <v>2076</v>
      </c>
      <c r="C25" s="13"/>
      <c r="D25" s="13"/>
      <c r="E25" s="13"/>
      <c r="F25" s="13"/>
    </row>
    <row r="26" spans="1:6" x14ac:dyDescent="0.2">
      <c r="B26" s="13"/>
      <c r="C26" s="13"/>
      <c r="D26" s="13"/>
      <c r="E26" s="13"/>
      <c r="F26" s="13"/>
    </row>
    <row r="27" spans="1:6" x14ac:dyDescent="0.2">
      <c r="B27" s="13"/>
      <c r="C27" s="13"/>
      <c r="D27" s="13"/>
      <c r="E27" s="13"/>
      <c r="F27" s="13"/>
    </row>
    <row r="28" spans="1:6" x14ac:dyDescent="0.2">
      <c r="A28" s="25" t="s">
        <v>41</v>
      </c>
      <c r="B28" s="13"/>
      <c r="C28" s="13"/>
      <c r="D28" s="13"/>
      <c r="E28" s="13"/>
      <c r="F28" s="13"/>
    </row>
    <row r="29" spans="1:6" x14ac:dyDescent="0.2">
      <c r="A29" t="s">
        <v>1</v>
      </c>
      <c r="B29" s="13">
        <v>45632968.439999998</v>
      </c>
      <c r="C29" s="13"/>
      <c r="D29" s="13">
        <v>141917659.37</v>
      </c>
      <c r="E29" s="13"/>
      <c r="F29" s="13">
        <v>232390284.44</v>
      </c>
    </row>
    <row r="30" spans="1:6" x14ac:dyDescent="0.2">
      <c r="A30" t="s">
        <v>2</v>
      </c>
      <c r="B30" s="13">
        <v>41214073.939999998</v>
      </c>
      <c r="C30" s="13"/>
      <c r="D30" s="13">
        <v>128207673.97999999</v>
      </c>
      <c r="E30" s="13"/>
      <c r="F30" s="13">
        <v>210091234.17000002</v>
      </c>
    </row>
    <row r="31" spans="1:6" x14ac:dyDescent="0.2">
      <c r="A31" t="s">
        <v>0</v>
      </c>
      <c r="B31" s="13">
        <v>555</v>
      </c>
      <c r="C31" s="13"/>
      <c r="D31" s="13">
        <v>555</v>
      </c>
      <c r="E31" s="13"/>
      <c r="F31" s="13">
        <v>1145</v>
      </c>
    </row>
    <row r="32" spans="1:6" x14ac:dyDescent="0.2">
      <c r="A32" t="s">
        <v>31</v>
      </c>
      <c r="B32" s="13">
        <v>4418339.5</v>
      </c>
      <c r="C32" s="13"/>
      <c r="D32" s="13">
        <v>13709430.389999999</v>
      </c>
      <c r="E32" s="13"/>
      <c r="F32" s="13">
        <v>22297905.269999996</v>
      </c>
    </row>
    <row r="33" spans="1:6" x14ac:dyDescent="0.2">
      <c r="A33" t="s">
        <v>25</v>
      </c>
      <c r="B33" s="13">
        <v>2430086.7250000001</v>
      </c>
      <c r="C33" s="13"/>
      <c r="D33" s="13">
        <v>7540186.7144999998</v>
      </c>
      <c r="E33" s="13"/>
      <c r="F33" s="13">
        <v>12263847.898499999</v>
      </c>
    </row>
    <row r="34" spans="1:6" x14ac:dyDescent="0.2">
      <c r="A34" t="s">
        <v>32</v>
      </c>
      <c r="B34" s="13">
        <v>1988252.7750000001</v>
      </c>
      <c r="C34" s="13"/>
      <c r="D34" s="13">
        <v>6169243.6754999999</v>
      </c>
      <c r="E34" s="13"/>
      <c r="F34" s="13">
        <v>10034057.371499998</v>
      </c>
    </row>
    <row r="35" spans="1:6" x14ac:dyDescent="0.2">
      <c r="A35" t="s">
        <v>5</v>
      </c>
      <c r="B35" s="26">
        <v>2744</v>
      </c>
      <c r="C35" s="13"/>
      <c r="D35" s="13"/>
      <c r="E35" s="13"/>
      <c r="F35" s="13"/>
    </row>
    <row r="36" spans="1:6" x14ac:dyDescent="0.2">
      <c r="B36" s="13"/>
      <c r="C36" s="13"/>
      <c r="D36" s="13"/>
      <c r="E36" s="13"/>
      <c r="F36" s="13"/>
    </row>
    <row r="37" spans="1:6" x14ac:dyDescent="0.2">
      <c r="B37" s="13"/>
      <c r="C37" s="13"/>
      <c r="D37" s="13"/>
      <c r="E37" s="13"/>
      <c r="F37" s="13"/>
    </row>
    <row r="38" spans="1:6" x14ac:dyDescent="0.2">
      <c r="A38" s="8" t="s">
        <v>6</v>
      </c>
      <c r="B38" s="13"/>
      <c r="C38" s="13"/>
      <c r="D38" s="13"/>
      <c r="E38" s="13"/>
      <c r="F38" s="13"/>
    </row>
    <row r="39" spans="1:6" x14ac:dyDescent="0.2">
      <c r="A39" t="s">
        <v>1</v>
      </c>
      <c r="B39" s="13">
        <v>123122750.80999999</v>
      </c>
      <c r="C39" s="13"/>
      <c r="D39" s="13">
        <v>372251005.59999996</v>
      </c>
      <c r="E39" s="13"/>
      <c r="F39" s="13">
        <v>852757489.39999998</v>
      </c>
    </row>
    <row r="40" spans="1:6" x14ac:dyDescent="0.2">
      <c r="A40" t="s">
        <v>2</v>
      </c>
      <c r="B40" s="13">
        <v>111673307.25999999</v>
      </c>
      <c r="C40" s="13"/>
      <c r="D40" s="13">
        <v>337734212.46000004</v>
      </c>
      <c r="E40" s="13"/>
      <c r="F40" s="13">
        <v>773716300.11000001</v>
      </c>
    </row>
    <row r="41" spans="1:6" x14ac:dyDescent="0.2">
      <c r="A41" t="s">
        <v>0</v>
      </c>
      <c r="B41" s="13">
        <v>67680.3</v>
      </c>
      <c r="C41" s="13"/>
      <c r="D41" s="13">
        <v>216080.8</v>
      </c>
      <c r="E41" s="13"/>
      <c r="F41" s="13">
        <v>361253.8</v>
      </c>
    </row>
    <row r="42" spans="1:6" x14ac:dyDescent="0.2">
      <c r="A42" t="s">
        <v>30</v>
      </c>
      <c r="B42" s="13">
        <v>0</v>
      </c>
      <c r="C42" s="13"/>
      <c r="D42" s="13">
        <v>0</v>
      </c>
      <c r="E42" s="13"/>
      <c r="F42" s="13">
        <v>199152.03</v>
      </c>
    </row>
    <row r="43" spans="1:6" x14ac:dyDescent="0.2">
      <c r="A43" t="s">
        <v>31</v>
      </c>
      <c r="B43" s="13">
        <v>11381763.249999996</v>
      </c>
      <c r="C43" s="13"/>
      <c r="D43" s="13">
        <v>34300712.339999996</v>
      </c>
      <c r="E43" s="13"/>
      <c r="F43" s="13">
        <v>78879087.519999981</v>
      </c>
    </row>
    <row r="44" spans="1:6" x14ac:dyDescent="0.2">
      <c r="A44" t="s">
        <v>25</v>
      </c>
      <c r="B44" s="13">
        <v>6259969.7874999987</v>
      </c>
      <c r="C44" s="13"/>
      <c r="D44" s="13">
        <v>18865391.787</v>
      </c>
      <c r="E44" s="13"/>
      <c r="F44" s="13">
        <v>43383498.135999992</v>
      </c>
    </row>
    <row r="45" spans="1:6" x14ac:dyDescent="0.2">
      <c r="A45" t="s">
        <v>32</v>
      </c>
      <c r="B45" s="13">
        <v>5121793.4624999985</v>
      </c>
      <c r="C45" s="13"/>
      <c r="D45" s="13">
        <v>15435320.552999999</v>
      </c>
      <c r="E45" s="13"/>
      <c r="F45" s="13">
        <v>35495589.383999996</v>
      </c>
    </row>
    <row r="46" spans="1:6" x14ac:dyDescent="0.2">
      <c r="A46" t="s">
        <v>5</v>
      </c>
      <c r="B46" s="26">
        <v>5929</v>
      </c>
    </row>
    <row r="49" spans="1:6" x14ac:dyDescent="0.2">
      <c r="A49" s="19" t="s">
        <v>33</v>
      </c>
    </row>
    <row r="50" spans="1:6" x14ac:dyDescent="0.2">
      <c r="A50" s="24" t="s">
        <v>36</v>
      </c>
    </row>
    <row r="51" spans="1:6" x14ac:dyDescent="0.2">
      <c r="A51" s="24" t="s">
        <v>35</v>
      </c>
    </row>
    <row r="52" spans="1:6" x14ac:dyDescent="0.2">
      <c r="A52" s="60" t="s">
        <v>40</v>
      </c>
      <c r="B52" s="61"/>
      <c r="C52" s="61"/>
      <c r="D52" s="61"/>
      <c r="E52" s="61"/>
      <c r="F52" s="61"/>
    </row>
    <row r="53" spans="1:6" x14ac:dyDescent="0.2">
      <c r="A53" s="24" t="s">
        <v>34</v>
      </c>
    </row>
  </sheetData>
  <mergeCells count="3">
    <mergeCell ref="A1:F1"/>
    <mergeCell ref="A2:F2"/>
    <mergeCell ref="A52:F52"/>
  </mergeCells>
  <phoneticPr fontId="4" type="noConversion"/>
  <pageMargins left="0.75" right="0.75" top="1" bottom="1" header="0.5" footer="0.5"/>
  <headerFooter alignWithMargins="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65"/>
  <sheetViews>
    <sheetView topLeftCell="A34" zoomScaleNormal="100" workbookViewId="0">
      <selection activeCell="B37" sqref="B37"/>
    </sheetView>
  </sheetViews>
  <sheetFormatPr defaultRowHeight="12.75" x14ac:dyDescent="0.2"/>
  <cols>
    <col min="1" max="1" width="24" customWidth="1"/>
    <col min="2" max="2" width="16.85546875" bestFit="1" customWidth="1"/>
    <col min="3" max="3" width="4" customWidth="1"/>
    <col min="4" max="4" width="17.28515625" bestFit="1" customWidth="1"/>
    <col min="5" max="5" width="3.7109375" customWidth="1"/>
    <col min="6" max="6" width="17.28515625" bestFit="1" customWidth="1"/>
  </cols>
  <sheetData>
    <row r="1" spans="1:6" ht="63" customHeight="1" x14ac:dyDescent="0.2">
      <c r="A1" s="63"/>
      <c r="B1" s="63"/>
      <c r="C1" s="63"/>
      <c r="D1" s="63"/>
      <c r="E1" s="63"/>
      <c r="F1" s="63"/>
    </row>
    <row r="2" spans="1:6" ht="18" x14ac:dyDescent="0.25">
      <c r="A2" s="57" t="s">
        <v>22</v>
      </c>
      <c r="B2" s="58"/>
      <c r="C2" s="58"/>
      <c r="D2" s="58"/>
      <c r="E2" s="58"/>
      <c r="F2" s="58"/>
    </row>
    <row r="3" spans="1:6" ht="18" x14ac:dyDescent="0.25">
      <c r="A3" s="14"/>
      <c r="B3" s="15"/>
      <c r="C3" s="15"/>
      <c r="D3" s="17"/>
      <c r="E3" s="17"/>
      <c r="F3" s="17"/>
    </row>
    <row r="4" spans="1:6" x14ac:dyDescent="0.2">
      <c r="B4" s="10"/>
      <c r="C4" s="10"/>
      <c r="D4" s="16" t="s">
        <v>46</v>
      </c>
      <c r="E4" s="10"/>
      <c r="F4" s="16" t="s">
        <v>28</v>
      </c>
    </row>
    <row r="5" spans="1:6" x14ac:dyDescent="0.2">
      <c r="A5" s="9"/>
      <c r="B5" s="20" t="s">
        <v>49</v>
      </c>
      <c r="C5" s="9"/>
      <c r="D5" s="11" t="s">
        <v>11</v>
      </c>
      <c r="F5" s="11" t="s">
        <v>8</v>
      </c>
    </row>
    <row r="7" spans="1:6" x14ac:dyDescent="0.2">
      <c r="A7" s="8" t="s">
        <v>3</v>
      </c>
      <c r="B7" s="8"/>
      <c r="C7" s="8"/>
    </row>
    <row r="8" spans="1:6" x14ac:dyDescent="0.2">
      <c r="A8" t="s">
        <v>1</v>
      </c>
      <c r="B8" s="13">
        <v>34216658.659999996</v>
      </c>
      <c r="C8" s="13"/>
      <c r="D8" s="13">
        <v>115134610.47000001</v>
      </c>
      <c r="E8" s="13"/>
      <c r="F8" s="13">
        <v>252683132.46000004</v>
      </c>
    </row>
    <row r="9" spans="1:6" x14ac:dyDescent="0.2">
      <c r="A9" t="s">
        <v>2</v>
      </c>
      <c r="B9" s="13">
        <v>30971712.030000001</v>
      </c>
      <c r="C9" s="13"/>
      <c r="D9" s="13">
        <v>104193781.10999997</v>
      </c>
      <c r="E9" s="13"/>
      <c r="F9" s="13">
        <v>228161003.90999997</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3244946.63</v>
      </c>
      <c r="C12" s="13"/>
      <c r="D12" s="13">
        <v>10940829.359999998</v>
      </c>
      <c r="E12" s="13"/>
      <c r="F12" s="13">
        <v>24714870.579999998</v>
      </c>
    </row>
    <row r="13" spans="1:6" x14ac:dyDescent="0.2">
      <c r="A13" t="s">
        <v>25</v>
      </c>
      <c r="B13" s="13">
        <v>1784720.6464999975</v>
      </c>
      <c r="C13" s="13"/>
      <c r="D13" s="13">
        <v>6017456.1479999991</v>
      </c>
      <c r="E13" s="13"/>
      <c r="F13" s="13">
        <v>13593178.819</v>
      </c>
    </row>
    <row r="14" spans="1:6" x14ac:dyDescent="0.2">
      <c r="A14" t="s">
        <v>32</v>
      </c>
      <c r="B14" s="13">
        <v>1460225.983499998</v>
      </c>
      <c r="C14" s="13"/>
      <c r="D14" s="13">
        <v>4923373.2119999994</v>
      </c>
      <c r="E14" s="13"/>
      <c r="F14" s="13">
        <v>11121691.761</v>
      </c>
    </row>
    <row r="15" spans="1:6" x14ac:dyDescent="0.2">
      <c r="A15" t="s">
        <v>5</v>
      </c>
      <c r="B15" s="26">
        <v>1109</v>
      </c>
      <c r="C15" s="13"/>
      <c r="D15" s="13"/>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57610092.700000003</v>
      </c>
      <c r="C19" s="13"/>
      <c r="D19" s="13">
        <v>207025487.12</v>
      </c>
      <c r="E19" s="13"/>
      <c r="F19" s="13">
        <v>459510823.86000001</v>
      </c>
    </row>
    <row r="20" spans="1:6" x14ac:dyDescent="0.2">
      <c r="A20" t="s">
        <v>2</v>
      </c>
      <c r="B20" s="13">
        <v>52599209.210000001</v>
      </c>
      <c r="C20" s="13"/>
      <c r="D20" s="13">
        <v>188903678.60999998</v>
      </c>
      <c r="E20" s="13"/>
      <c r="F20" s="13">
        <v>419034983.26999998</v>
      </c>
    </row>
    <row r="21" spans="1:6" x14ac:dyDescent="0.2">
      <c r="A21" t="s">
        <v>0</v>
      </c>
      <c r="B21" s="13">
        <v>45555.199999999997</v>
      </c>
      <c r="C21" s="13"/>
      <c r="D21" s="13">
        <v>261081</v>
      </c>
      <c r="E21" s="13"/>
      <c r="F21" s="13">
        <v>399254</v>
      </c>
    </row>
    <row r="22" spans="1:6" x14ac:dyDescent="0.2">
      <c r="A22" t="s">
        <v>31</v>
      </c>
      <c r="B22" s="13">
        <v>4965328.29</v>
      </c>
      <c r="C22" s="13"/>
      <c r="D22" s="13">
        <v>17860727.510000002</v>
      </c>
      <c r="E22" s="13"/>
      <c r="F22" s="13">
        <v>40076586.590000004</v>
      </c>
    </row>
    <row r="23" spans="1:6" x14ac:dyDescent="0.2">
      <c r="A23" t="s">
        <v>25</v>
      </c>
      <c r="B23" s="13">
        <v>2730930.5595000014</v>
      </c>
      <c r="C23" s="13"/>
      <c r="D23" s="13">
        <v>9823400.1305000018</v>
      </c>
      <c r="E23" s="13"/>
      <c r="F23" s="13">
        <v>22042122.624500003</v>
      </c>
    </row>
    <row r="24" spans="1:6" x14ac:dyDescent="0.2">
      <c r="A24" t="s">
        <v>32</v>
      </c>
      <c r="B24" s="13">
        <v>2234397.730500001</v>
      </c>
      <c r="C24" s="13"/>
      <c r="D24" s="13">
        <v>8037327.3795000007</v>
      </c>
      <c r="E24" s="13"/>
      <c r="F24" s="13">
        <v>18034463.965500001</v>
      </c>
    </row>
    <row r="25" spans="1:6" x14ac:dyDescent="0.2">
      <c r="A25" t="s">
        <v>5</v>
      </c>
      <c r="B25" s="26">
        <v>2076</v>
      </c>
      <c r="C25" s="13"/>
      <c r="D25" s="13"/>
      <c r="E25" s="13"/>
      <c r="F25" s="13"/>
    </row>
    <row r="26" spans="1:6" x14ac:dyDescent="0.2">
      <c r="B26" s="13"/>
      <c r="C26" s="13"/>
      <c r="D26" s="13"/>
      <c r="E26" s="13"/>
      <c r="F26" s="13"/>
    </row>
    <row r="27" spans="1:6" x14ac:dyDescent="0.2">
      <c r="B27" s="13"/>
      <c r="C27" s="13"/>
      <c r="D27" s="13"/>
      <c r="E27" s="13"/>
      <c r="F27" s="13"/>
    </row>
    <row r="28" spans="1:6" x14ac:dyDescent="0.2">
      <c r="A28" s="25" t="s">
        <v>41</v>
      </c>
      <c r="B28" s="13"/>
      <c r="C28" s="13"/>
      <c r="D28" s="13"/>
      <c r="E28" s="13"/>
      <c r="F28" s="13"/>
    </row>
    <row r="29" spans="1:6" x14ac:dyDescent="0.2">
      <c r="A29" t="s">
        <v>1</v>
      </c>
      <c r="B29" s="13">
        <v>51459539.289999999</v>
      </c>
      <c r="C29" s="13"/>
      <c r="D29" s="13">
        <v>193377198.66</v>
      </c>
      <c r="E29" s="13"/>
      <c r="F29" s="13">
        <v>283849823.73000002</v>
      </c>
    </row>
    <row r="30" spans="1:6" x14ac:dyDescent="0.2">
      <c r="A30" t="s">
        <v>2</v>
      </c>
      <c r="B30" s="13">
        <v>46555463.130000003</v>
      </c>
      <c r="C30" s="13"/>
      <c r="D30" s="13">
        <v>174763137.10999998</v>
      </c>
      <c r="E30" s="13"/>
      <c r="F30" s="13">
        <v>256646697.30000001</v>
      </c>
    </row>
    <row r="31" spans="1:6" x14ac:dyDescent="0.2">
      <c r="A31" t="s">
        <v>0</v>
      </c>
      <c r="B31" s="13">
        <v>19</v>
      </c>
      <c r="C31" s="13"/>
      <c r="D31" s="13">
        <v>574</v>
      </c>
      <c r="E31" s="13"/>
      <c r="F31" s="13">
        <v>1164</v>
      </c>
    </row>
    <row r="32" spans="1:6" x14ac:dyDescent="0.2">
      <c r="A32" t="s">
        <v>31</v>
      </c>
      <c r="B32" s="13">
        <v>4904057.16</v>
      </c>
      <c r="C32" s="13"/>
      <c r="D32" s="13">
        <v>18613487.549999997</v>
      </c>
      <c r="E32" s="13"/>
      <c r="F32" s="13">
        <v>27201962.429999996</v>
      </c>
    </row>
    <row r="33" spans="1:6" x14ac:dyDescent="0.2">
      <c r="A33" t="s">
        <v>25</v>
      </c>
      <c r="B33" s="13">
        <v>2697231.4379999982</v>
      </c>
      <c r="C33" s="13"/>
      <c r="D33" s="13">
        <v>10237418.1525</v>
      </c>
      <c r="E33" s="13"/>
      <c r="F33" s="13">
        <v>14961079.336499998</v>
      </c>
    </row>
    <row r="34" spans="1:6" x14ac:dyDescent="0.2">
      <c r="A34" t="s">
        <v>32</v>
      </c>
      <c r="B34" s="13">
        <v>2206825.7219999987</v>
      </c>
      <c r="C34" s="13"/>
      <c r="D34" s="13">
        <v>8376069.397499999</v>
      </c>
      <c r="E34" s="13"/>
      <c r="F34" s="13">
        <v>12240883.093499998</v>
      </c>
    </row>
    <row r="35" spans="1:6" x14ac:dyDescent="0.2">
      <c r="A35" t="s">
        <v>5</v>
      </c>
      <c r="B35" s="26">
        <v>2744</v>
      </c>
      <c r="C35" s="13"/>
      <c r="D35" s="13"/>
      <c r="E35" s="13"/>
      <c r="F35" s="13"/>
    </row>
    <row r="36" spans="1:6" x14ac:dyDescent="0.2">
      <c r="B36" s="13"/>
      <c r="C36" s="13"/>
      <c r="D36" s="13"/>
      <c r="E36" s="13"/>
      <c r="F36" s="13"/>
    </row>
    <row r="37" spans="1:6" x14ac:dyDescent="0.2">
      <c r="B37" s="13"/>
      <c r="C37" s="13"/>
      <c r="D37" s="13"/>
      <c r="E37" s="13"/>
      <c r="F37" s="13"/>
    </row>
    <row r="38" spans="1:6" ht="75.95" customHeight="1" x14ac:dyDescent="0.2">
      <c r="A38" s="61" t="s">
        <v>51</v>
      </c>
      <c r="B38" s="61"/>
      <c r="C38" s="61"/>
      <c r="D38" s="61"/>
      <c r="E38" s="61"/>
      <c r="F38" s="61"/>
    </row>
    <row r="39" spans="1:6" x14ac:dyDescent="0.2">
      <c r="B39" s="13"/>
      <c r="C39" s="13"/>
      <c r="D39" s="13"/>
      <c r="E39" s="13"/>
      <c r="F39" s="13"/>
    </row>
    <row r="40" spans="1:6" x14ac:dyDescent="0.2">
      <c r="A40" s="25" t="s">
        <v>50</v>
      </c>
      <c r="B40" s="13"/>
      <c r="C40" s="13"/>
      <c r="D40" s="13"/>
      <c r="E40" s="13"/>
      <c r="F40" s="13"/>
    </row>
    <row r="41" spans="1:6" x14ac:dyDescent="0.2">
      <c r="A41" t="s">
        <v>1</v>
      </c>
      <c r="B41" s="13">
        <v>968483.37</v>
      </c>
      <c r="C41" s="13"/>
      <c r="D41" s="13">
        <v>968483.37</v>
      </c>
      <c r="E41" s="13"/>
      <c r="F41" s="13">
        <v>968483.37</v>
      </c>
    </row>
    <row r="42" spans="1:6" x14ac:dyDescent="0.2">
      <c r="A42" t="s">
        <v>2</v>
      </c>
      <c r="B42" s="13">
        <v>864855.19</v>
      </c>
      <c r="C42" s="13"/>
      <c r="D42" s="13">
        <v>864855.19</v>
      </c>
      <c r="E42" s="13"/>
      <c r="F42" s="13">
        <v>864855.19</v>
      </c>
    </row>
    <row r="43" spans="1:6" x14ac:dyDescent="0.2">
      <c r="A43" t="s">
        <v>0</v>
      </c>
      <c r="B43" s="13">
        <v>5859.78</v>
      </c>
      <c r="C43" s="13"/>
      <c r="D43" s="13">
        <v>5859.78</v>
      </c>
      <c r="E43" s="13"/>
      <c r="F43" s="13">
        <v>5859.78</v>
      </c>
    </row>
    <row r="44" spans="1:6" x14ac:dyDescent="0.2">
      <c r="A44" t="s">
        <v>31</v>
      </c>
      <c r="B44" s="13">
        <v>97768.400000000052</v>
      </c>
      <c r="C44" s="13"/>
      <c r="D44" s="13">
        <v>97768.400000000067</v>
      </c>
      <c r="E44" s="13"/>
      <c r="F44" s="13">
        <v>97768.400000000067</v>
      </c>
    </row>
    <row r="45" spans="1:6" x14ac:dyDescent="0.2">
      <c r="A45" t="s">
        <v>25</v>
      </c>
      <c r="B45" s="13">
        <v>53772.62</v>
      </c>
      <c r="C45" s="13"/>
      <c r="D45" s="13">
        <v>53772.62</v>
      </c>
      <c r="E45" s="13"/>
      <c r="F45" s="13">
        <v>53772.62</v>
      </c>
    </row>
    <row r="46" spans="1:6" x14ac:dyDescent="0.2">
      <c r="A46" t="s">
        <v>32</v>
      </c>
      <c r="B46" s="13">
        <v>43995.78</v>
      </c>
      <c r="C46" s="13"/>
      <c r="D46" s="13">
        <v>43995.78</v>
      </c>
      <c r="E46" s="13"/>
      <c r="F46" s="13">
        <v>43995.78</v>
      </c>
    </row>
    <row r="47" spans="1:6" x14ac:dyDescent="0.2">
      <c r="A47" t="s">
        <v>5</v>
      </c>
      <c r="B47" s="26">
        <v>2000</v>
      </c>
      <c r="C47" s="13"/>
      <c r="D47" s="13"/>
      <c r="E47" s="13"/>
      <c r="F47" s="13"/>
    </row>
    <row r="48" spans="1:6" x14ac:dyDescent="0.2">
      <c r="B48" s="26"/>
      <c r="C48" s="13"/>
      <c r="D48" s="13"/>
      <c r="E48" s="13"/>
      <c r="F48" s="13"/>
    </row>
    <row r="49" spans="1:6" x14ac:dyDescent="0.2">
      <c r="B49" s="13"/>
      <c r="C49" s="13"/>
      <c r="D49" s="13"/>
      <c r="E49" s="13"/>
      <c r="F49" s="13"/>
    </row>
    <row r="50" spans="1:6" x14ac:dyDescent="0.2">
      <c r="A50" s="8" t="s">
        <v>6</v>
      </c>
      <c r="B50" s="13"/>
      <c r="C50" s="13"/>
      <c r="D50" s="13"/>
      <c r="E50" s="13"/>
      <c r="F50" s="13"/>
    </row>
    <row r="51" spans="1:6" x14ac:dyDescent="0.2">
      <c r="A51" t="s">
        <v>1</v>
      </c>
      <c r="B51" s="13">
        <v>144254774.01999998</v>
      </c>
      <c r="C51" s="13"/>
      <c r="D51" s="13">
        <v>516505779.61999995</v>
      </c>
      <c r="E51" s="13"/>
      <c r="F51" s="13">
        <v>997012263.41999996</v>
      </c>
    </row>
    <row r="52" spans="1:6" x14ac:dyDescent="0.2">
      <c r="A52" t="s">
        <v>2</v>
      </c>
      <c r="B52" s="13">
        <v>130991239.56</v>
      </c>
      <c r="C52" s="13"/>
      <c r="D52" s="13">
        <v>468725452.0200001</v>
      </c>
      <c r="E52" s="13"/>
      <c r="F52" s="13">
        <v>904707539.67000008</v>
      </c>
    </row>
    <row r="53" spans="1:6" x14ac:dyDescent="0.2">
      <c r="A53" t="s">
        <v>0</v>
      </c>
      <c r="B53" s="13">
        <v>51433.98</v>
      </c>
      <c r="C53" s="13"/>
      <c r="D53" s="13">
        <v>267514.78000000003</v>
      </c>
      <c r="E53" s="13"/>
      <c r="F53" s="13">
        <v>412687.78</v>
      </c>
    </row>
    <row r="54" spans="1:6" x14ac:dyDescent="0.2">
      <c r="A54" t="s">
        <v>30</v>
      </c>
      <c r="B54" s="13">
        <v>0</v>
      </c>
      <c r="C54" s="13"/>
      <c r="D54" s="13">
        <v>0</v>
      </c>
      <c r="E54" s="13"/>
      <c r="F54" s="13">
        <v>199152.03</v>
      </c>
    </row>
    <row r="55" spans="1:6" x14ac:dyDescent="0.2">
      <c r="A55" t="s">
        <v>31</v>
      </c>
      <c r="B55" s="13">
        <v>13212100.479999993</v>
      </c>
      <c r="C55" s="13"/>
      <c r="D55" s="13">
        <v>47512812.819999993</v>
      </c>
      <c r="E55" s="13"/>
      <c r="F55" s="13">
        <v>92091187.999999985</v>
      </c>
    </row>
    <row r="56" spans="1:6" x14ac:dyDescent="0.2">
      <c r="A56" t="s">
        <v>25</v>
      </c>
      <c r="B56" s="13">
        <v>7266655.2639999967</v>
      </c>
      <c r="C56" s="13"/>
      <c r="D56" s="13">
        <v>26132047.050999999</v>
      </c>
      <c r="E56" s="13"/>
      <c r="F56" s="13">
        <v>50650153.399999999</v>
      </c>
    </row>
    <row r="57" spans="1:6" x14ac:dyDescent="0.2">
      <c r="A57" t="s">
        <v>32</v>
      </c>
      <c r="B57" s="13">
        <v>5945445.2159999972</v>
      </c>
      <c r="C57" s="13"/>
      <c r="D57" s="13">
        <v>21380765.768999998</v>
      </c>
      <c r="E57" s="13"/>
      <c r="F57" s="13">
        <v>41441034.599999994</v>
      </c>
    </row>
    <row r="58" spans="1:6" x14ac:dyDescent="0.2">
      <c r="A58" t="s">
        <v>5</v>
      </c>
      <c r="B58" s="26">
        <v>7929</v>
      </c>
    </row>
    <row r="61" spans="1:6" ht="76.5" customHeight="1" x14ac:dyDescent="0.2">
      <c r="A61" s="61" t="s">
        <v>51</v>
      </c>
      <c r="B61" s="61"/>
      <c r="C61" s="61"/>
      <c r="D61" s="61"/>
      <c r="E61" s="61"/>
      <c r="F61" s="61"/>
    </row>
    <row r="62" spans="1:6" x14ac:dyDescent="0.2">
      <c r="A62" s="29"/>
    </row>
    <row r="63" spans="1:6" x14ac:dyDescent="0.2">
      <c r="A63" s="29"/>
    </row>
    <row r="64" spans="1:6" x14ac:dyDescent="0.2">
      <c r="A64" s="29"/>
    </row>
    <row r="65" spans="1:1" x14ac:dyDescent="0.2">
      <c r="A65" s="29"/>
    </row>
  </sheetData>
  <mergeCells count="4">
    <mergeCell ref="A1:F1"/>
    <mergeCell ref="A2:F2"/>
    <mergeCell ref="A61:F61"/>
    <mergeCell ref="A38:F38"/>
  </mergeCells>
  <phoneticPr fontId="4" type="noConversion"/>
  <printOptions horizontalCentered="1"/>
  <pageMargins left="0.75" right="0.75" top="1" bottom="1" header="0.5" footer="0.5"/>
  <pageSetup orientation="portrait" r:id="rId1"/>
  <headerFooter alignWithMargins="0">
    <oddFooter>&amp;L&amp;"Arial,Bold"&amp;9&amp;D&amp;R&amp;"Arial,Bold"&amp;9Page &amp;P of &amp;N</oddFooter>
  </headerFooter>
  <rowBreaks count="1" manualBreakCount="1">
    <brk id="39" max="5"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65"/>
  <sheetViews>
    <sheetView workbookViewId="0">
      <selection activeCell="A4" sqref="A4"/>
    </sheetView>
  </sheetViews>
  <sheetFormatPr defaultRowHeight="12.75" x14ac:dyDescent="0.2"/>
  <cols>
    <col min="1" max="1" width="24" customWidth="1"/>
    <col min="2" max="2" width="16.85546875" bestFit="1" customWidth="1"/>
    <col min="3" max="3" width="4" customWidth="1"/>
    <col min="4" max="4" width="17.28515625" bestFit="1" customWidth="1"/>
    <col min="5" max="5" width="3.7109375" customWidth="1"/>
    <col min="6" max="6" width="16.140625" customWidth="1"/>
    <col min="7" max="7" width="3.7109375" customWidth="1"/>
    <col min="8" max="8" width="17.28515625" bestFit="1" customWidth="1"/>
  </cols>
  <sheetData>
    <row r="1" spans="1:8" ht="63" customHeight="1" x14ac:dyDescent="0.2">
      <c r="A1" s="63"/>
      <c r="B1" s="63"/>
      <c r="C1" s="63"/>
      <c r="D1" s="63"/>
      <c r="E1" s="63"/>
      <c r="F1" s="63"/>
      <c r="G1" s="63"/>
      <c r="H1" s="63"/>
    </row>
    <row r="2" spans="1:8" ht="18" x14ac:dyDescent="0.25">
      <c r="A2" s="57" t="s">
        <v>22</v>
      </c>
      <c r="B2" s="58"/>
      <c r="C2" s="58"/>
      <c r="D2" s="58"/>
      <c r="E2" s="58"/>
      <c r="F2" s="58"/>
      <c r="G2" s="58"/>
      <c r="H2" s="58"/>
    </row>
    <row r="3" spans="1:8" ht="18" x14ac:dyDescent="0.25">
      <c r="A3" s="14"/>
      <c r="B3" s="15"/>
      <c r="C3" s="15"/>
      <c r="D3" s="17"/>
      <c r="E3" s="17"/>
      <c r="F3" s="17"/>
      <c r="G3" s="17"/>
      <c r="H3" s="17"/>
    </row>
    <row r="4" spans="1:8" x14ac:dyDescent="0.2">
      <c r="B4" s="10"/>
      <c r="C4" s="10"/>
      <c r="D4" s="16" t="s">
        <v>46</v>
      </c>
      <c r="E4" s="10"/>
      <c r="F4" s="16" t="s">
        <v>53</v>
      </c>
      <c r="G4" s="10"/>
      <c r="H4" s="16" t="s">
        <v>28</v>
      </c>
    </row>
    <row r="5" spans="1:8" x14ac:dyDescent="0.2">
      <c r="A5" s="9"/>
      <c r="B5" s="20" t="s">
        <v>52</v>
      </c>
      <c r="C5" s="9"/>
      <c r="D5" s="11" t="s">
        <v>11</v>
      </c>
      <c r="F5" s="11" t="s">
        <v>11</v>
      </c>
      <c r="H5" s="11" t="s">
        <v>8</v>
      </c>
    </row>
    <row r="7" spans="1:8" x14ac:dyDescent="0.2">
      <c r="A7" s="8" t="s">
        <v>3</v>
      </c>
      <c r="B7" s="8"/>
      <c r="C7" s="8"/>
    </row>
    <row r="8" spans="1:8" x14ac:dyDescent="0.2">
      <c r="A8" t="s">
        <v>1</v>
      </c>
      <c r="B8" s="13">
        <v>37051821.189999998</v>
      </c>
      <c r="C8" s="13"/>
      <c r="D8" s="13">
        <v>126425598.07000002</v>
      </c>
      <c r="E8" s="13"/>
      <c r="F8" s="13">
        <v>25760833.59</v>
      </c>
      <c r="G8" s="13"/>
      <c r="H8" s="13">
        <v>289734953.65000004</v>
      </c>
    </row>
    <row r="9" spans="1:8" x14ac:dyDescent="0.2">
      <c r="A9" t="s">
        <v>2</v>
      </c>
      <c r="B9" s="13">
        <v>33507843.530000001</v>
      </c>
      <c r="C9" s="13"/>
      <c r="D9" s="13">
        <v>114476308.82999997</v>
      </c>
      <c r="E9" s="13"/>
      <c r="F9" s="13">
        <v>23225315.809999999</v>
      </c>
      <c r="G9" s="13"/>
      <c r="H9" s="13">
        <v>261668847.44</v>
      </c>
    </row>
    <row r="10" spans="1:8" x14ac:dyDescent="0.2">
      <c r="A10" t="s">
        <v>0</v>
      </c>
      <c r="B10" s="13">
        <v>0</v>
      </c>
      <c r="C10" s="13"/>
      <c r="D10" s="13">
        <v>0</v>
      </c>
      <c r="E10" s="13"/>
      <c r="F10" s="13">
        <v>0</v>
      </c>
      <c r="G10" s="13"/>
      <c r="H10" s="13">
        <v>6410</v>
      </c>
    </row>
    <row r="11" spans="1:8" x14ac:dyDescent="0.2">
      <c r="A11" t="s">
        <v>30</v>
      </c>
      <c r="B11" s="13">
        <v>0</v>
      </c>
      <c r="C11" s="13"/>
      <c r="D11" s="13">
        <v>0</v>
      </c>
      <c r="E11" s="13"/>
      <c r="F11" s="13">
        <v>0</v>
      </c>
      <c r="G11" s="13"/>
      <c r="H11" s="13">
        <v>199152.03</v>
      </c>
    </row>
    <row r="12" spans="1:8" x14ac:dyDescent="0.2">
      <c r="A12" t="s">
        <v>31</v>
      </c>
      <c r="B12" s="13">
        <v>3543977.66</v>
      </c>
      <c r="C12" s="13"/>
      <c r="D12" s="13">
        <v>11949289.239999998</v>
      </c>
      <c r="E12" s="13"/>
      <c r="F12" s="13">
        <v>2535517.7799999998</v>
      </c>
      <c r="G12" s="13"/>
      <c r="H12" s="13">
        <v>28258848.240000002</v>
      </c>
    </row>
    <row r="13" spans="1:8" x14ac:dyDescent="0.2">
      <c r="A13" t="s">
        <v>25</v>
      </c>
      <c r="B13" s="13">
        <v>1949187.7129999981</v>
      </c>
      <c r="C13" s="13"/>
      <c r="D13" s="13">
        <v>6572109.0819999995</v>
      </c>
      <c r="E13" s="13"/>
      <c r="F13" s="13">
        <v>1394534.7790000001</v>
      </c>
      <c r="G13" s="13"/>
      <c r="H13" s="13">
        <v>15542366.532000002</v>
      </c>
    </row>
    <row r="14" spans="1:8" x14ac:dyDescent="0.2">
      <c r="A14" t="s">
        <v>32</v>
      </c>
      <c r="B14" s="13">
        <v>1594789.9469999985</v>
      </c>
      <c r="C14" s="13"/>
      <c r="D14" s="13">
        <v>5377180.1579999998</v>
      </c>
      <c r="E14" s="13"/>
      <c r="F14" s="13">
        <v>1140983.0009999999</v>
      </c>
      <c r="G14" s="13"/>
      <c r="H14" s="13">
        <v>12716481.708000001</v>
      </c>
    </row>
    <row r="15" spans="1:8" x14ac:dyDescent="0.2">
      <c r="A15" t="s">
        <v>5</v>
      </c>
      <c r="B15" s="26">
        <v>1109</v>
      </c>
      <c r="C15" s="13"/>
      <c r="D15" s="13"/>
      <c r="E15" s="13"/>
      <c r="F15" s="13"/>
      <c r="G15" s="13"/>
      <c r="H15" s="13"/>
    </row>
    <row r="16" spans="1:8" x14ac:dyDescent="0.2">
      <c r="B16" s="13"/>
      <c r="C16" s="13"/>
      <c r="D16" s="13"/>
      <c r="E16" s="13"/>
      <c r="F16" s="13"/>
      <c r="G16" s="13"/>
      <c r="H16" s="13"/>
    </row>
    <row r="17" spans="1:8" x14ac:dyDescent="0.2">
      <c r="B17" s="13"/>
      <c r="C17" s="13"/>
      <c r="D17" s="13"/>
      <c r="E17" s="13"/>
      <c r="F17" s="13"/>
      <c r="G17" s="13"/>
      <c r="H17" s="13"/>
    </row>
    <row r="18" spans="1:8" x14ac:dyDescent="0.2">
      <c r="A18" s="8" t="s">
        <v>4</v>
      </c>
      <c r="B18" s="13"/>
      <c r="C18" s="13"/>
      <c r="D18" s="13"/>
      <c r="E18" s="13"/>
      <c r="F18" s="13"/>
      <c r="G18" s="13"/>
      <c r="H18" s="13"/>
    </row>
    <row r="19" spans="1:8" x14ac:dyDescent="0.2">
      <c r="A19" t="s">
        <v>1</v>
      </c>
      <c r="B19" s="13">
        <v>64020031.280000001</v>
      </c>
      <c r="C19" s="13"/>
      <c r="D19" s="13">
        <v>225769006.06999999</v>
      </c>
      <c r="E19" s="13"/>
      <c r="F19" s="13">
        <v>45276512.329999998</v>
      </c>
      <c r="G19" s="13"/>
      <c r="H19" s="13">
        <v>523530855.13999993</v>
      </c>
    </row>
    <row r="20" spans="1:8" x14ac:dyDescent="0.2">
      <c r="A20" t="s">
        <v>2</v>
      </c>
      <c r="B20" s="13">
        <v>58281551.950000003</v>
      </c>
      <c r="C20" s="13"/>
      <c r="D20" s="13">
        <v>205912967.69</v>
      </c>
      <c r="E20" s="13"/>
      <c r="F20" s="13">
        <v>41272262.869999997</v>
      </c>
      <c r="G20" s="13"/>
      <c r="H20" s="13">
        <v>477316535.22000003</v>
      </c>
    </row>
    <row r="21" spans="1:8" x14ac:dyDescent="0.2">
      <c r="A21" t="s">
        <v>0</v>
      </c>
      <c r="B21" s="13">
        <v>35845</v>
      </c>
      <c r="C21" s="13"/>
      <c r="D21" s="13">
        <v>272728.75</v>
      </c>
      <c r="E21" s="13"/>
      <c r="F21" s="13">
        <v>24197.25</v>
      </c>
      <c r="G21" s="13"/>
      <c r="H21" s="13">
        <v>435099</v>
      </c>
    </row>
    <row r="22" spans="1:8" x14ac:dyDescent="0.2">
      <c r="A22" t="s">
        <v>31</v>
      </c>
      <c r="B22" s="13">
        <v>5702634.3299999982</v>
      </c>
      <c r="C22" s="13"/>
      <c r="D22" s="13">
        <v>19583309.630000003</v>
      </c>
      <c r="E22" s="13"/>
      <c r="F22" s="13">
        <v>3980052.21</v>
      </c>
      <c r="G22" s="13"/>
      <c r="H22" s="13">
        <v>45779220.920000009</v>
      </c>
    </row>
    <row r="23" spans="1:8" x14ac:dyDescent="0.2">
      <c r="A23" t="s">
        <v>25</v>
      </c>
      <c r="B23" s="13">
        <v>3136448.8814999992</v>
      </c>
      <c r="C23" s="13"/>
      <c r="D23" s="13">
        <v>10770820.296500003</v>
      </c>
      <c r="E23" s="13"/>
      <c r="F23" s="13">
        <v>2189028.7154999999</v>
      </c>
      <c r="G23" s="13"/>
      <c r="H23" s="13">
        <v>25178571.506000008</v>
      </c>
    </row>
    <row r="24" spans="1:8" x14ac:dyDescent="0.2">
      <c r="A24" t="s">
        <v>32</v>
      </c>
      <c r="B24" s="13">
        <v>2566185.4484999995</v>
      </c>
      <c r="C24" s="13"/>
      <c r="D24" s="13">
        <v>8812489.3335000016</v>
      </c>
      <c r="E24" s="13"/>
      <c r="F24" s="13">
        <v>1791023.4945</v>
      </c>
      <c r="G24" s="13"/>
      <c r="H24" s="13">
        <v>20600649.414000005</v>
      </c>
    </row>
    <row r="25" spans="1:8" x14ac:dyDescent="0.2">
      <c r="A25" t="s">
        <v>5</v>
      </c>
      <c r="B25" s="26">
        <v>2076</v>
      </c>
      <c r="C25" s="13"/>
      <c r="D25" s="13"/>
      <c r="E25" s="13"/>
      <c r="F25" s="13"/>
      <c r="G25" s="13"/>
      <c r="H25" s="13"/>
    </row>
    <row r="26" spans="1:8" x14ac:dyDescent="0.2">
      <c r="B26" s="13"/>
      <c r="C26" s="13"/>
      <c r="D26" s="13"/>
      <c r="E26" s="13"/>
      <c r="F26" s="13"/>
      <c r="G26" s="13"/>
      <c r="H26" s="13"/>
    </row>
    <row r="27" spans="1:8" x14ac:dyDescent="0.2">
      <c r="B27" s="13"/>
      <c r="C27" s="13"/>
      <c r="D27" s="13"/>
      <c r="E27" s="13"/>
      <c r="F27" s="13"/>
      <c r="G27" s="13"/>
      <c r="H27" s="13"/>
    </row>
    <row r="28" spans="1:8" x14ac:dyDescent="0.2">
      <c r="A28" s="25" t="s">
        <v>41</v>
      </c>
      <c r="B28" s="13"/>
      <c r="C28" s="13"/>
      <c r="D28" s="13"/>
      <c r="E28" s="13"/>
      <c r="F28" s="13"/>
      <c r="G28" s="13"/>
      <c r="H28" s="13"/>
    </row>
    <row r="29" spans="1:8" x14ac:dyDescent="0.2">
      <c r="A29" t="s">
        <v>1</v>
      </c>
      <c r="B29" s="13">
        <v>56306173.630000003</v>
      </c>
      <c r="C29" s="13"/>
      <c r="D29" s="13">
        <v>209755208.12</v>
      </c>
      <c r="E29" s="13"/>
      <c r="F29" s="13">
        <v>39928164.170000002</v>
      </c>
      <c r="G29" s="13"/>
      <c r="H29" s="13">
        <v>340155997.36000001</v>
      </c>
    </row>
    <row r="30" spans="1:8" x14ac:dyDescent="0.2">
      <c r="A30" t="s">
        <v>2</v>
      </c>
      <c r="B30" s="13">
        <v>50887314.920000002</v>
      </c>
      <c r="C30" s="13"/>
      <c r="D30" s="13">
        <v>189581489.59999999</v>
      </c>
      <c r="E30" s="13"/>
      <c r="F30" s="13">
        <v>36068962.43</v>
      </c>
      <c r="G30" s="13"/>
      <c r="H30" s="13">
        <v>307534012.22000003</v>
      </c>
    </row>
    <row r="31" spans="1:8" x14ac:dyDescent="0.2">
      <c r="A31" t="s">
        <v>0</v>
      </c>
      <c r="B31" s="13">
        <v>1224</v>
      </c>
      <c r="C31" s="13"/>
      <c r="D31" s="13">
        <v>614</v>
      </c>
      <c r="E31" s="13"/>
      <c r="F31" s="13">
        <v>1184</v>
      </c>
      <c r="G31" s="13"/>
      <c r="H31" s="13">
        <v>2388</v>
      </c>
    </row>
    <row r="32" spans="1:8" x14ac:dyDescent="0.2">
      <c r="A32" t="s">
        <v>31</v>
      </c>
      <c r="B32" s="13">
        <v>5417634.7100000009</v>
      </c>
      <c r="C32" s="13"/>
      <c r="D32" s="13">
        <v>20173104.519999996</v>
      </c>
      <c r="E32" s="13"/>
      <c r="F32" s="13">
        <v>3858017.74</v>
      </c>
      <c r="G32" s="13"/>
      <c r="H32" s="13">
        <v>32619597.139999997</v>
      </c>
    </row>
    <row r="33" spans="1:8" x14ac:dyDescent="0.2">
      <c r="A33" t="s">
        <v>25</v>
      </c>
      <c r="B33" s="13">
        <v>2979699.0905000009</v>
      </c>
      <c r="C33" s="13"/>
      <c r="D33" s="13">
        <v>11095207.485999998</v>
      </c>
      <c r="E33" s="13"/>
      <c r="F33" s="13">
        <v>2121909.7570000002</v>
      </c>
      <c r="G33" s="13"/>
      <c r="H33" s="13">
        <v>17940778.427000001</v>
      </c>
    </row>
    <row r="34" spans="1:8" x14ac:dyDescent="0.2">
      <c r="A34" t="s">
        <v>32</v>
      </c>
      <c r="B34" s="13">
        <v>2437935.6195000005</v>
      </c>
      <c r="C34" s="13"/>
      <c r="D34" s="13">
        <v>9077897.0339999981</v>
      </c>
      <c r="E34" s="13"/>
      <c r="F34" s="13">
        <v>1736107.9830000002</v>
      </c>
      <c r="G34" s="13"/>
      <c r="H34" s="13">
        <v>14678818.713</v>
      </c>
    </row>
    <row r="35" spans="1:8" x14ac:dyDescent="0.2">
      <c r="A35" t="s">
        <v>5</v>
      </c>
      <c r="B35" s="26">
        <v>2744</v>
      </c>
      <c r="C35" s="13"/>
      <c r="D35" s="13"/>
      <c r="E35" s="13"/>
      <c r="F35" s="13"/>
      <c r="G35" s="13"/>
      <c r="H35" s="13"/>
    </row>
    <row r="36" spans="1:8" x14ac:dyDescent="0.2">
      <c r="B36" s="13"/>
      <c r="C36" s="13"/>
      <c r="D36" s="13"/>
      <c r="E36" s="13"/>
      <c r="F36" s="13"/>
      <c r="G36" s="13"/>
      <c r="H36" s="13"/>
    </row>
    <row r="37" spans="1:8" x14ac:dyDescent="0.2">
      <c r="B37" s="13"/>
      <c r="C37" s="13"/>
      <c r="D37" s="13"/>
      <c r="E37" s="13"/>
      <c r="F37" s="13"/>
      <c r="G37" s="13"/>
      <c r="H37" s="13"/>
    </row>
    <row r="38" spans="1:8" ht="75.95" customHeight="1" x14ac:dyDescent="0.2">
      <c r="A38" s="61" t="s">
        <v>51</v>
      </c>
      <c r="B38" s="61"/>
      <c r="C38" s="61"/>
      <c r="D38" s="61"/>
      <c r="E38" s="61"/>
      <c r="F38" s="61"/>
      <c r="G38" s="61"/>
      <c r="H38" s="61"/>
    </row>
    <row r="39" spans="1:8" x14ac:dyDescent="0.2">
      <c r="B39" s="13"/>
      <c r="C39" s="13"/>
      <c r="D39" s="13"/>
      <c r="E39" s="13"/>
      <c r="F39" s="13"/>
      <c r="G39" s="13"/>
      <c r="H39" s="13"/>
    </row>
    <row r="40" spans="1:8" x14ac:dyDescent="0.2">
      <c r="A40" s="25" t="s">
        <v>50</v>
      </c>
      <c r="B40" s="13"/>
      <c r="C40" s="13"/>
      <c r="D40" s="13"/>
      <c r="E40" s="13"/>
      <c r="F40" s="13"/>
      <c r="G40" s="13"/>
      <c r="H40" s="13"/>
    </row>
    <row r="41" spans="1:8" x14ac:dyDescent="0.2">
      <c r="A41" t="s">
        <v>1</v>
      </c>
      <c r="B41" s="13">
        <v>49317346.329999998</v>
      </c>
      <c r="C41" s="13"/>
      <c r="D41" s="13">
        <v>11449363.560000001</v>
      </c>
      <c r="E41" s="13"/>
      <c r="F41" s="13">
        <v>38836466.140000001</v>
      </c>
      <c r="G41" s="13"/>
      <c r="H41" s="13">
        <v>50285829.700000003</v>
      </c>
    </row>
    <row r="42" spans="1:8" x14ac:dyDescent="0.2">
      <c r="A42" t="s">
        <v>2</v>
      </c>
      <c r="B42" s="13">
        <v>44622264.789999999</v>
      </c>
      <c r="C42" s="13"/>
      <c r="D42" s="13">
        <v>10381988.189999999</v>
      </c>
      <c r="E42" s="13"/>
      <c r="F42" s="13">
        <v>35105131.789999999</v>
      </c>
      <c r="G42" s="13"/>
      <c r="H42" s="13">
        <v>45487119.979999997</v>
      </c>
    </row>
    <row r="43" spans="1:8" x14ac:dyDescent="0.2">
      <c r="A43" t="s">
        <v>0</v>
      </c>
      <c r="B43" s="13">
        <v>16619.13</v>
      </c>
      <c r="C43" s="13"/>
      <c r="D43" s="13">
        <v>20216.91</v>
      </c>
      <c r="E43" s="13"/>
      <c r="F43" s="13">
        <v>2262</v>
      </c>
      <c r="G43" s="13"/>
      <c r="H43" s="13">
        <v>22478.91</v>
      </c>
    </row>
    <row r="44" spans="1:8" x14ac:dyDescent="0.2">
      <c r="A44" t="s">
        <v>31</v>
      </c>
      <c r="B44" s="13">
        <v>4678462.41</v>
      </c>
      <c r="C44" s="13"/>
      <c r="D44" s="13">
        <v>1047158.46</v>
      </c>
      <c r="E44" s="13"/>
      <c r="F44" s="13">
        <v>3729072.35</v>
      </c>
      <c r="G44" s="13"/>
      <c r="H44" s="13">
        <v>4776230.8099999996</v>
      </c>
    </row>
    <row r="45" spans="1:8" x14ac:dyDescent="0.2">
      <c r="A45" t="s">
        <v>25</v>
      </c>
      <c r="B45" s="13">
        <v>2573154.3254999998</v>
      </c>
      <c r="C45" s="13"/>
      <c r="D45" s="13">
        <v>575937.15300000005</v>
      </c>
      <c r="E45" s="13"/>
      <c r="F45" s="13">
        <v>2050989.7925000002</v>
      </c>
      <c r="G45" s="13"/>
      <c r="H45" s="13">
        <v>2626926.9454999999</v>
      </c>
    </row>
    <row r="46" spans="1:8" x14ac:dyDescent="0.2">
      <c r="A46" t="s">
        <v>32</v>
      </c>
      <c r="B46" s="13">
        <v>2105308.0844999999</v>
      </c>
      <c r="C46" s="13"/>
      <c r="D46" s="13">
        <v>471221.30699999997</v>
      </c>
      <c r="E46" s="13"/>
      <c r="F46" s="13">
        <v>1678082.5575000001</v>
      </c>
      <c r="G46" s="13"/>
      <c r="H46" s="13">
        <v>2149303.8644999997</v>
      </c>
    </row>
    <row r="47" spans="1:8" x14ac:dyDescent="0.2">
      <c r="A47" t="s">
        <v>5</v>
      </c>
      <c r="B47" s="26">
        <v>2000</v>
      </c>
      <c r="C47" s="13"/>
      <c r="D47" s="13"/>
      <c r="E47" s="13"/>
      <c r="F47" s="13"/>
      <c r="G47" s="13"/>
      <c r="H47" s="13"/>
    </row>
    <row r="48" spans="1:8" x14ac:dyDescent="0.2">
      <c r="B48" s="26"/>
      <c r="C48" s="13"/>
      <c r="D48" s="13"/>
      <c r="E48" s="13"/>
      <c r="F48" s="13"/>
      <c r="G48" s="13"/>
      <c r="H48" s="13"/>
    </row>
    <row r="49" spans="1:8" x14ac:dyDescent="0.2">
      <c r="B49" s="13"/>
      <c r="C49" s="13"/>
      <c r="D49" s="13"/>
      <c r="E49" s="13"/>
      <c r="F49" s="13"/>
      <c r="G49" s="13"/>
      <c r="H49" s="13"/>
    </row>
    <row r="50" spans="1:8" x14ac:dyDescent="0.2">
      <c r="A50" s="8" t="s">
        <v>6</v>
      </c>
      <c r="B50" s="13"/>
      <c r="C50" s="13"/>
      <c r="D50" s="13"/>
      <c r="E50" s="13"/>
      <c r="F50" s="13"/>
      <c r="G50" s="13"/>
      <c r="H50" s="13"/>
    </row>
    <row r="51" spans="1:8" x14ac:dyDescent="0.2">
      <c r="A51" t="s">
        <v>1</v>
      </c>
      <c r="B51" s="13">
        <v>206695372.43000001</v>
      </c>
      <c r="C51" s="13"/>
      <c r="D51" s="13">
        <v>573399175.81999993</v>
      </c>
      <c r="E51" s="13"/>
      <c r="F51" s="13">
        <v>149801976.23000002</v>
      </c>
      <c r="G51" s="13"/>
      <c r="H51" s="13">
        <v>1203707635.8499999</v>
      </c>
    </row>
    <row r="52" spans="1:8" x14ac:dyDescent="0.2">
      <c r="A52" t="s">
        <v>2</v>
      </c>
      <c r="B52" s="13">
        <v>187298975.19000003</v>
      </c>
      <c r="C52" s="13"/>
      <c r="D52" s="13">
        <v>520352754.31000012</v>
      </c>
      <c r="E52" s="13"/>
      <c r="F52" s="13">
        <v>135671672.90000001</v>
      </c>
      <c r="G52" s="13"/>
      <c r="H52" s="13">
        <v>1092006514.8600001</v>
      </c>
    </row>
    <row r="53" spans="1:8" x14ac:dyDescent="0.2">
      <c r="A53" t="s">
        <v>0</v>
      </c>
      <c r="B53" s="13">
        <v>53688.13</v>
      </c>
      <c r="C53" s="13"/>
      <c r="D53" s="13">
        <v>293559.65999999997</v>
      </c>
      <c r="E53" s="13"/>
      <c r="F53" s="13">
        <v>27643.25</v>
      </c>
      <c r="G53" s="13"/>
      <c r="H53" s="13">
        <v>466375.91</v>
      </c>
    </row>
    <row r="54" spans="1:8" x14ac:dyDescent="0.2">
      <c r="A54" t="s">
        <v>30</v>
      </c>
      <c r="B54" s="13">
        <v>0</v>
      </c>
      <c r="C54" s="13"/>
      <c r="D54" s="13">
        <v>0</v>
      </c>
      <c r="E54" s="13"/>
      <c r="F54" s="13">
        <v>0</v>
      </c>
      <c r="G54" s="13"/>
      <c r="H54" s="13">
        <v>199152.03</v>
      </c>
    </row>
    <row r="55" spans="1:8" x14ac:dyDescent="0.2">
      <c r="A55" t="s">
        <v>31</v>
      </c>
      <c r="B55" s="13">
        <v>19342709.109999996</v>
      </c>
      <c r="C55" s="13"/>
      <c r="D55" s="13">
        <v>52752861.849999994</v>
      </c>
      <c r="E55" s="13"/>
      <c r="F55" s="13">
        <v>14102660.080000002</v>
      </c>
      <c r="G55" s="13"/>
      <c r="H55" s="13">
        <v>111433897.10999998</v>
      </c>
    </row>
    <row r="56" spans="1:8" x14ac:dyDescent="0.2">
      <c r="A56" t="s">
        <v>25</v>
      </c>
      <c r="B56" s="13">
        <v>10638490.010499999</v>
      </c>
      <c r="C56" s="13"/>
      <c r="D56" s="13">
        <v>29014074.017499998</v>
      </c>
      <c r="E56" s="13"/>
      <c r="F56" s="13">
        <v>7756463.0440000016</v>
      </c>
      <c r="G56" s="13"/>
      <c r="H56" s="13">
        <v>61288643.410499997</v>
      </c>
    </row>
    <row r="57" spans="1:8" x14ac:dyDescent="0.2">
      <c r="A57" t="s">
        <v>32</v>
      </c>
      <c r="B57" s="13">
        <v>8704219.0994999986</v>
      </c>
      <c r="C57" s="13"/>
      <c r="D57" s="13">
        <v>23738787.8325</v>
      </c>
      <c r="E57" s="13"/>
      <c r="F57" s="13">
        <v>6346197.0360000012</v>
      </c>
      <c r="G57" s="13"/>
      <c r="H57" s="13">
        <v>50145253.699499995</v>
      </c>
    </row>
    <row r="58" spans="1:8" x14ac:dyDescent="0.2">
      <c r="A58" t="s">
        <v>5</v>
      </c>
      <c r="B58" s="26">
        <v>7929</v>
      </c>
    </row>
    <row r="61" spans="1:8" ht="93" customHeight="1" x14ac:dyDescent="0.2">
      <c r="A61" s="61" t="s">
        <v>54</v>
      </c>
      <c r="B61" s="61"/>
      <c r="C61" s="61"/>
      <c r="D61" s="61"/>
      <c r="E61" s="61"/>
      <c r="F61" s="61"/>
      <c r="G61" s="61"/>
      <c r="H61" s="61"/>
    </row>
    <row r="62" spans="1:8" x14ac:dyDescent="0.2">
      <c r="A62" s="29"/>
    </row>
    <row r="63" spans="1:8" x14ac:dyDescent="0.2">
      <c r="A63" s="29"/>
    </row>
    <row r="64" spans="1:8" x14ac:dyDescent="0.2">
      <c r="A64" s="29"/>
    </row>
    <row r="65" spans="1:1" x14ac:dyDescent="0.2">
      <c r="A65" s="29"/>
    </row>
  </sheetData>
  <mergeCells count="4">
    <mergeCell ref="A1:H1"/>
    <mergeCell ref="A2:H2"/>
    <mergeCell ref="A38:H38"/>
    <mergeCell ref="A61:H61"/>
  </mergeCells>
  <phoneticPr fontId="4" type="noConversion"/>
  <pageMargins left="0.75" right="0.75" top="1" bottom="1" header="0.5" footer="0.5"/>
  <headerFooter alignWithMargins="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F65"/>
  <sheetViews>
    <sheetView workbookViewId="0">
      <selection activeCell="A3" sqref="A3"/>
    </sheetView>
  </sheetViews>
  <sheetFormatPr defaultRowHeight="12.75" x14ac:dyDescent="0.2"/>
  <cols>
    <col min="1" max="1" width="24" customWidth="1"/>
    <col min="2" max="2" width="18.7109375" customWidth="1"/>
    <col min="3" max="3" width="4" customWidth="1"/>
    <col min="4" max="4" width="17.28515625" bestFit="1" customWidth="1"/>
    <col min="5" max="5" width="3.7109375" customWidth="1"/>
    <col min="6" max="6" width="17.28515625" bestFit="1" customWidth="1"/>
  </cols>
  <sheetData>
    <row r="1" spans="1:6" ht="63" customHeight="1" x14ac:dyDescent="0.2">
      <c r="A1" s="63"/>
      <c r="B1" s="63"/>
      <c r="C1" s="63"/>
      <c r="D1" s="63"/>
      <c r="E1" s="63"/>
      <c r="F1" s="63"/>
    </row>
    <row r="2" spans="1:6" ht="18" x14ac:dyDescent="0.25">
      <c r="A2" s="57" t="s">
        <v>22</v>
      </c>
      <c r="B2" s="58"/>
      <c r="C2" s="58"/>
      <c r="D2" s="58"/>
      <c r="E2" s="58"/>
      <c r="F2" s="58"/>
    </row>
    <row r="3" spans="1:6" ht="18" x14ac:dyDescent="0.25">
      <c r="A3" s="14"/>
      <c r="B3" s="15"/>
      <c r="C3" s="15"/>
      <c r="D3" s="17"/>
      <c r="E3" s="17"/>
      <c r="F3" s="17"/>
    </row>
    <row r="4" spans="1:6" x14ac:dyDescent="0.2">
      <c r="B4" s="16" t="s">
        <v>55</v>
      </c>
      <c r="C4" s="10"/>
      <c r="D4" s="16" t="s">
        <v>53</v>
      </c>
      <c r="E4" s="10"/>
      <c r="F4" s="16" t="s">
        <v>28</v>
      </c>
    </row>
    <row r="5" spans="1:6" x14ac:dyDescent="0.2">
      <c r="A5" s="9"/>
      <c r="B5" s="11" t="s">
        <v>56</v>
      </c>
      <c r="C5" s="9"/>
      <c r="D5" s="11" t="s">
        <v>11</v>
      </c>
      <c r="F5" s="11" t="s">
        <v>8</v>
      </c>
    </row>
    <row r="7" spans="1:6" x14ac:dyDescent="0.2">
      <c r="A7" s="8" t="s">
        <v>3</v>
      </c>
      <c r="B7" s="8"/>
      <c r="C7" s="8"/>
    </row>
    <row r="8" spans="1:6" x14ac:dyDescent="0.2">
      <c r="A8" t="s">
        <v>1</v>
      </c>
      <c r="B8" s="13">
        <v>33950587.850000001</v>
      </c>
      <c r="C8" s="13"/>
      <c r="D8" s="13">
        <v>59711421.439999998</v>
      </c>
      <c r="E8" s="13"/>
      <c r="F8" s="13">
        <v>323685541.50000006</v>
      </c>
    </row>
    <row r="9" spans="1:6" x14ac:dyDescent="0.2">
      <c r="A9" t="s">
        <v>2</v>
      </c>
      <c r="B9" s="13">
        <v>30658480.18</v>
      </c>
      <c r="C9" s="13"/>
      <c r="D9" s="13">
        <v>53883795.990000002</v>
      </c>
      <c r="E9" s="13"/>
      <c r="F9" s="13">
        <v>292327327.62</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3292107.67</v>
      </c>
      <c r="C12" s="13"/>
      <c r="D12" s="13">
        <v>5827625.4500000002</v>
      </c>
      <c r="E12" s="13"/>
      <c r="F12" s="13">
        <v>31550955.91</v>
      </c>
    </row>
    <row r="13" spans="1:6" x14ac:dyDescent="0.2">
      <c r="A13" t="s">
        <v>25</v>
      </c>
      <c r="B13" s="13">
        <v>1810659.2185000011</v>
      </c>
      <c r="C13" s="13"/>
      <c r="D13" s="13">
        <v>3205193.9975000005</v>
      </c>
      <c r="E13" s="13"/>
      <c r="F13" s="13">
        <v>17353025.750500001</v>
      </c>
    </row>
    <row r="14" spans="1:6" x14ac:dyDescent="0.2">
      <c r="A14" t="s">
        <v>32</v>
      </c>
      <c r="B14" s="13">
        <v>1481448.4515000009</v>
      </c>
      <c r="C14" s="13"/>
      <c r="D14" s="13">
        <v>2622431.4525000001</v>
      </c>
      <c r="E14" s="13"/>
      <c r="F14" s="13">
        <v>14197930.159500001</v>
      </c>
    </row>
    <row r="15" spans="1:6" x14ac:dyDescent="0.2">
      <c r="A15" t="s">
        <v>5</v>
      </c>
      <c r="B15" s="13">
        <v>1109</v>
      </c>
      <c r="C15" s="13"/>
      <c r="D15" s="13"/>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57562110.299999997</v>
      </c>
      <c r="C19" s="13"/>
      <c r="D19" s="13">
        <v>102838622.63</v>
      </c>
      <c r="E19" s="13"/>
      <c r="F19" s="13">
        <v>581092965.43999994</v>
      </c>
    </row>
    <row r="20" spans="1:6" x14ac:dyDescent="0.2">
      <c r="A20" t="s">
        <v>2</v>
      </c>
      <c r="B20" s="13">
        <v>52441899.619999997</v>
      </c>
      <c r="C20" s="13"/>
      <c r="D20" s="13">
        <v>93714162.49000001</v>
      </c>
      <c r="E20" s="13"/>
      <c r="F20" s="13">
        <v>529758434.84000003</v>
      </c>
    </row>
    <row r="21" spans="1:6" x14ac:dyDescent="0.2">
      <c r="A21" t="s">
        <v>0</v>
      </c>
      <c r="B21" s="13">
        <v>48484</v>
      </c>
      <c r="C21" s="13"/>
      <c r="D21" s="13">
        <v>72681.25</v>
      </c>
      <c r="E21" s="13"/>
      <c r="F21" s="13">
        <v>483583</v>
      </c>
    </row>
    <row r="22" spans="1:6" x14ac:dyDescent="0.2">
      <c r="A22" t="s">
        <v>31</v>
      </c>
      <c r="B22" s="13">
        <v>5071726.68</v>
      </c>
      <c r="C22" s="13"/>
      <c r="D22" s="13">
        <v>9051778.889999995</v>
      </c>
      <c r="E22" s="13"/>
      <c r="F22" s="13">
        <v>50850947.600000001</v>
      </c>
    </row>
    <row r="23" spans="1:6" x14ac:dyDescent="0.2">
      <c r="A23" t="s">
        <v>25</v>
      </c>
      <c r="B23" s="13">
        <v>2789449.6740000001</v>
      </c>
      <c r="C23" s="13"/>
      <c r="D23" s="13">
        <v>4978478.3894999977</v>
      </c>
      <c r="E23" s="13"/>
      <c r="F23" s="13">
        <v>27968021.180000003</v>
      </c>
    </row>
    <row r="24" spans="1:6" x14ac:dyDescent="0.2">
      <c r="A24" t="s">
        <v>32</v>
      </c>
      <c r="B24" s="13">
        <v>2282277.0060000001</v>
      </c>
      <c r="C24" s="13"/>
      <c r="D24" s="13">
        <v>4073300.5004999978</v>
      </c>
      <c r="E24" s="13"/>
      <c r="F24" s="13">
        <v>22882926.420000002</v>
      </c>
    </row>
    <row r="25" spans="1:6" x14ac:dyDescent="0.2">
      <c r="A25" t="s">
        <v>5</v>
      </c>
      <c r="B25" s="13">
        <v>2076</v>
      </c>
      <c r="C25" s="13"/>
      <c r="D25" s="13"/>
      <c r="E25" s="13"/>
      <c r="F25" s="13"/>
    </row>
    <row r="26" spans="1:6" x14ac:dyDescent="0.2">
      <c r="B26" s="13"/>
      <c r="C26" s="13"/>
      <c r="D26" s="13"/>
      <c r="E26" s="13"/>
      <c r="F26" s="13"/>
    </row>
    <row r="27" spans="1:6" x14ac:dyDescent="0.2">
      <c r="B27" s="13"/>
      <c r="C27" s="13"/>
      <c r="D27" s="13"/>
      <c r="E27" s="13"/>
      <c r="F27" s="13"/>
    </row>
    <row r="28" spans="1:6" x14ac:dyDescent="0.2">
      <c r="A28" s="25" t="s">
        <v>41</v>
      </c>
      <c r="B28" s="13"/>
      <c r="C28" s="13"/>
      <c r="D28" s="13"/>
      <c r="E28" s="13"/>
      <c r="F28" s="13"/>
    </row>
    <row r="29" spans="1:6" x14ac:dyDescent="0.2">
      <c r="A29" t="s">
        <v>1</v>
      </c>
      <c r="B29" s="13">
        <v>58043229.390000001</v>
      </c>
      <c r="C29" s="13"/>
      <c r="D29" s="13">
        <v>97971393.559999987</v>
      </c>
      <c r="E29" s="13"/>
      <c r="F29" s="13">
        <v>398199226.75</v>
      </c>
    </row>
    <row r="30" spans="1:6" x14ac:dyDescent="0.2">
      <c r="A30" t="s">
        <v>2</v>
      </c>
      <c r="B30" s="13">
        <v>52489751.630000003</v>
      </c>
      <c r="C30" s="13"/>
      <c r="D30" s="13">
        <v>88558714.060000002</v>
      </c>
      <c r="E30" s="13"/>
      <c r="F30" s="13">
        <v>360023763.85000002</v>
      </c>
    </row>
    <row r="31" spans="1:6" x14ac:dyDescent="0.2">
      <c r="A31" t="s">
        <v>0</v>
      </c>
      <c r="B31" s="13">
        <v>153662.75</v>
      </c>
      <c r="C31" s="13"/>
      <c r="D31" s="13">
        <v>154846.75</v>
      </c>
      <c r="E31" s="13"/>
      <c r="F31" s="13">
        <v>156050.75</v>
      </c>
    </row>
    <row r="32" spans="1:6" x14ac:dyDescent="0.2">
      <c r="A32" t="s">
        <v>31</v>
      </c>
      <c r="B32" s="13">
        <v>5399815.0099999979</v>
      </c>
      <c r="C32" s="13"/>
      <c r="D32" s="13">
        <v>9257832.7500000019</v>
      </c>
      <c r="E32" s="13"/>
      <c r="F32" s="13">
        <v>38019412.149999999</v>
      </c>
    </row>
    <row r="33" spans="1:6" x14ac:dyDescent="0.2">
      <c r="A33" t="s">
        <v>25</v>
      </c>
      <c r="B33" s="13">
        <v>2969898.255499999</v>
      </c>
      <c r="C33" s="13"/>
      <c r="D33" s="13">
        <v>5091808.0125000011</v>
      </c>
      <c r="E33" s="13"/>
      <c r="F33" s="13">
        <v>20910676.682500001</v>
      </c>
    </row>
    <row r="34" spans="1:6" x14ac:dyDescent="0.2">
      <c r="A34" t="s">
        <v>32</v>
      </c>
      <c r="B34" s="13">
        <v>2429916.7544999993</v>
      </c>
      <c r="C34" s="13"/>
      <c r="D34" s="13">
        <v>4166024.7375000007</v>
      </c>
      <c r="E34" s="13"/>
      <c r="F34" s="13">
        <v>17108735.467500001</v>
      </c>
    </row>
    <row r="35" spans="1:6" x14ac:dyDescent="0.2">
      <c r="A35" t="s">
        <v>5</v>
      </c>
      <c r="B35" s="26">
        <v>2744</v>
      </c>
      <c r="C35" s="13"/>
      <c r="D35" s="13"/>
      <c r="E35" s="13"/>
      <c r="F35" s="13"/>
    </row>
    <row r="36" spans="1:6" x14ac:dyDescent="0.2">
      <c r="B36" s="13"/>
      <c r="C36" s="13"/>
      <c r="D36" s="13"/>
      <c r="E36" s="13"/>
      <c r="F36" s="13"/>
    </row>
    <row r="37" spans="1:6" x14ac:dyDescent="0.2">
      <c r="B37" s="13"/>
      <c r="C37" s="13"/>
      <c r="D37" s="13"/>
      <c r="E37" s="13"/>
      <c r="F37" s="13"/>
    </row>
    <row r="38" spans="1:6" ht="75.95" customHeight="1" x14ac:dyDescent="0.2">
      <c r="A38" s="61" t="s">
        <v>51</v>
      </c>
      <c r="B38" s="61"/>
      <c r="C38" s="61"/>
      <c r="D38" s="61"/>
      <c r="E38" s="61"/>
      <c r="F38" s="61"/>
    </row>
    <row r="39" spans="1:6" x14ac:dyDescent="0.2">
      <c r="B39" s="13"/>
      <c r="C39" s="13"/>
      <c r="D39" s="13"/>
      <c r="E39" s="13"/>
      <c r="F39" s="13"/>
    </row>
    <row r="40" spans="1:6" x14ac:dyDescent="0.2">
      <c r="A40" s="25" t="s">
        <v>50</v>
      </c>
      <c r="B40" s="13"/>
      <c r="C40" s="13"/>
      <c r="D40" s="13"/>
      <c r="E40" s="13"/>
      <c r="F40" s="13"/>
    </row>
    <row r="41" spans="1:6" x14ac:dyDescent="0.2">
      <c r="A41" t="s">
        <v>1</v>
      </c>
      <c r="B41" s="13">
        <v>50018186.170000002</v>
      </c>
      <c r="C41" s="13"/>
      <c r="D41" s="13">
        <v>88854652.309999987</v>
      </c>
      <c r="E41" s="13"/>
      <c r="F41" s="13">
        <v>100304015.86999999</v>
      </c>
    </row>
    <row r="42" spans="1:6" x14ac:dyDescent="0.2">
      <c r="A42" t="s">
        <v>2</v>
      </c>
      <c r="B42" s="13">
        <v>45401071.920000002</v>
      </c>
      <c r="C42" s="13"/>
      <c r="D42" s="13">
        <v>80506203.709999993</v>
      </c>
      <c r="E42" s="13"/>
      <c r="F42" s="13">
        <v>90888191.899999991</v>
      </c>
    </row>
    <row r="43" spans="1:6" x14ac:dyDescent="0.2">
      <c r="A43" t="s">
        <v>0</v>
      </c>
      <c r="B43" s="13">
        <v>6128</v>
      </c>
      <c r="C43" s="13"/>
      <c r="D43" s="13">
        <v>8390</v>
      </c>
      <c r="E43" s="13"/>
      <c r="F43" s="13">
        <v>28606.91</v>
      </c>
    </row>
    <row r="44" spans="1:6" x14ac:dyDescent="0.2">
      <c r="A44" t="s">
        <v>31</v>
      </c>
      <c r="B44" s="13">
        <v>4610986.25</v>
      </c>
      <c r="C44" s="13"/>
      <c r="D44" s="13">
        <v>8340058.6000000034</v>
      </c>
      <c r="E44" s="13"/>
      <c r="F44" s="13">
        <v>9387217.0600000042</v>
      </c>
    </row>
    <row r="45" spans="1:6" x14ac:dyDescent="0.2">
      <c r="A45" t="s">
        <v>25</v>
      </c>
      <c r="B45" s="13">
        <v>2536042.4375</v>
      </c>
      <c r="C45" s="13"/>
      <c r="D45" s="13">
        <v>4587032.2300000004</v>
      </c>
      <c r="E45" s="13"/>
      <c r="F45" s="13">
        <v>5162969.3830000032</v>
      </c>
    </row>
    <row r="46" spans="1:6" x14ac:dyDescent="0.2">
      <c r="A46" t="s">
        <v>32</v>
      </c>
      <c r="B46" s="13">
        <v>2074943.8125</v>
      </c>
      <c r="C46" s="13"/>
      <c r="D46" s="13">
        <v>3753026.37</v>
      </c>
      <c r="E46" s="13"/>
      <c r="F46" s="13">
        <v>4224247.677000002</v>
      </c>
    </row>
    <row r="47" spans="1:6" x14ac:dyDescent="0.2">
      <c r="A47" t="s">
        <v>5</v>
      </c>
      <c r="B47" s="13">
        <v>2000</v>
      </c>
      <c r="C47" s="13"/>
      <c r="D47" s="13"/>
      <c r="E47" s="13"/>
      <c r="F47" s="13"/>
    </row>
    <row r="48" spans="1:6" x14ac:dyDescent="0.2">
      <c r="B48" s="13"/>
      <c r="C48" s="13"/>
      <c r="D48" s="13"/>
      <c r="E48" s="13"/>
      <c r="F48" s="13"/>
    </row>
    <row r="49" spans="1:6" x14ac:dyDescent="0.2">
      <c r="B49" s="13"/>
      <c r="C49" s="13"/>
      <c r="D49" s="13"/>
      <c r="E49" s="13"/>
      <c r="F49" s="13"/>
    </row>
    <row r="50" spans="1:6" x14ac:dyDescent="0.2">
      <c r="A50" s="8" t="s">
        <v>6</v>
      </c>
      <c r="B50" s="13"/>
      <c r="C50" s="13"/>
      <c r="D50" s="13"/>
      <c r="E50" s="13"/>
      <c r="F50" s="13"/>
    </row>
    <row r="51" spans="1:6" x14ac:dyDescent="0.2">
      <c r="A51" t="s">
        <v>1</v>
      </c>
      <c r="B51" s="13">
        <v>199574113.71000001</v>
      </c>
      <c r="C51" s="13"/>
      <c r="D51" s="13">
        <v>349376089.94000006</v>
      </c>
      <c r="E51" s="13"/>
      <c r="F51" s="13">
        <v>1403281749.5599999</v>
      </c>
    </row>
    <row r="52" spans="1:6" x14ac:dyDescent="0.2">
      <c r="A52" t="s">
        <v>2</v>
      </c>
      <c r="B52" s="13">
        <v>180991203.34999999</v>
      </c>
      <c r="C52" s="13"/>
      <c r="D52" s="13">
        <v>316662876.24999994</v>
      </c>
      <c r="E52" s="13"/>
      <c r="F52" s="13">
        <v>1272997718.21</v>
      </c>
    </row>
    <row r="53" spans="1:6" x14ac:dyDescent="0.2">
      <c r="A53" t="s">
        <v>0</v>
      </c>
      <c r="B53" s="13">
        <v>208274.75</v>
      </c>
      <c r="C53" s="13"/>
      <c r="D53" s="13">
        <v>235918</v>
      </c>
      <c r="E53" s="13"/>
      <c r="F53" s="13">
        <v>674650.66</v>
      </c>
    </row>
    <row r="54" spans="1:6" x14ac:dyDescent="0.2">
      <c r="A54" t="s">
        <v>30</v>
      </c>
      <c r="B54" s="13">
        <v>0</v>
      </c>
      <c r="C54" s="13"/>
      <c r="D54" s="13">
        <v>0</v>
      </c>
      <c r="E54" s="13"/>
      <c r="F54" s="13">
        <v>199152.03</v>
      </c>
    </row>
    <row r="55" spans="1:6" x14ac:dyDescent="0.2">
      <c r="A55" t="s">
        <v>31</v>
      </c>
      <c r="B55" s="13">
        <v>18374635.609999999</v>
      </c>
      <c r="C55" s="13"/>
      <c r="D55" s="13">
        <v>32477295.689999998</v>
      </c>
      <c r="E55" s="13"/>
      <c r="F55" s="13">
        <v>129808532.71999998</v>
      </c>
    </row>
    <row r="56" spans="1:6" x14ac:dyDescent="0.2">
      <c r="A56" t="s">
        <v>25</v>
      </c>
      <c r="B56" s="13">
        <v>10106049.5855</v>
      </c>
      <c r="C56" s="13"/>
      <c r="D56" s="13">
        <v>17862512.629500002</v>
      </c>
      <c r="E56" s="13"/>
      <c r="F56" s="13">
        <v>71394692.995999992</v>
      </c>
    </row>
    <row r="57" spans="1:6" x14ac:dyDescent="0.2">
      <c r="A57" t="s">
        <v>32</v>
      </c>
      <c r="B57" s="13">
        <v>8268586.0245000003</v>
      </c>
      <c r="C57" s="13"/>
      <c r="D57" s="13">
        <v>14614783.0605</v>
      </c>
      <c r="E57" s="13"/>
      <c r="F57" s="13">
        <v>58413839.723999992</v>
      </c>
    </row>
    <row r="58" spans="1:6" x14ac:dyDescent="0.2">
      <c r="A58" t="s">
        <v>5</v>
      </c>
      <c r="B58" s="26">
        <v>7929</v>
      </c>
    </row>
    <row r="61" spans="1:6" ht="76.5" customHeight="1" x14ac:dyDescent="0.2">
      <c r="A61" s="61" t="s">
        <v>51</v>
      </c>
      <c r="B61" s="61"/>
      <c r="C61" s="61"/>
      <c r="D61" s="61"/>
      <c r="E61" s="61"/>
      <c r="F61" s="61"/>
    </row>
    <row r="62" spans="1:6" x14ac:dyDescent="0.2">
      <c r="A62" s="29"/>
    </row>
    <row r="63" spans="1:6" x14ac:dyDescent="0.2">
      <c r="A63" s="29"/>
    </row>
    <row r="64" spans="1:6" x14ac:dyDescent="0.2">
      <c r="A64" s="29"/>
    </row>
    <row r="65" spans="1:1" x14ac:dyDescent="0.2">
      <c r="A65" s="29"/>
    </row>
  </sheetData>
  <mergeCells count="4">
    <mergeCell ref="A1:F1"/>
    <mergeCell ref="A2:F2"/>
    <mergeCell ref="A38:F38"/>
    <mergeCell ref="A61:F61"/>
  </mergeCells>
  <phoneticPr fontId="4" type="noConversion"/>
  <pageMargins left="0.75" right="0.75" top="1" bottom="1" header="0.5" footer="0.5"/>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F65"/>
  <sheetViews>
    <sheetView zoomScaleNormal="100" workbookViewId="0">
      <selection sqref="A1:IV65536"/>
    </sheetView>
  </sheetViews>
  <sheetFormatPr defaultRowHeight="12.75" x14ac:dyDescent="0.2"/>
  <cols>
    <col min="1" max="1" width="24" customWidth="1"/>
    <col min="2" max="2" width="18.7109375" customWidth="1"/>
    <col min="3" max="3" width="4" customWidth="1"/>
    <col min="4" max="4" width="17.28515625" bestFit="1" customWidth="1"/>
    <col min="5" max="5" width="3.7109375" customWidth="1"/>
    <col min="6" max="6" width="17.28515625" bestFit="1" customWidth="1"/>
  </cols>
  <sheetData>
    <row r="1" spans="1:6" ht="63" customHeight="1" x14ac:dyDescent="0.2">
      <c r="A1" s="63"/>
      <c r="B1" s="63"/>
      <c r="C1" s="63"/>
      <c r="D1" s="63"/>
      <c r="E1" s="63"/>
      <c r="F1" s="63"/>
    </row>
    <row r="2" spans="1:6" ht="18" x14ac:dyDescent="0.25">
      <c r="A2" s="57" t="s">
        <v>22</v>
      </c>
      <c r="B2" s="58"/>
      <c r="C2" s="58"/>
      <c r="D2" s="58"/>
      <c r="E2" s="58"/>
      <c r="F2" s="58"/>
    </row>
    <row r="3" spans="1:6" ht="18" x14ac:dyDescent="0.25">
      <c r="A3" s="14"/>
      <c r="B3" s="15"/>
      <c r="C3" s="15"/>
      <c r="D3" s="17"/>
      <c r="E3" s="17"/>
      <c r="F3" s="17"/>
    </row>
    <row r="4" spans="1:6" x14ac:dyDescent="0.2">
      <c r="B4" s="16" t="s">
        <v>55</v>
      </c>
      <c r="C4" s="10"/>
      <c r="D4" s="16" t="s">
        <v>53</v>
      </c>
      <c r="E4" s="10"/>
      <c r="F4" s="16" t="s">
        <v>28</v>
      </c>
    </row>
    <row r="5" spans="1:6" x14ac:dyDescent="0.2">
      <c r="A5" s="9"/>
      <c r="B5" s="11" t="s">
        <v>57</v>
      </c>
      <c r="C5" s="9"/>
      <c r="D5" s="11" t="s">
        <v>11</v>
      </c>
      <c r="F5" s="11" t="s">
        <v>8</v>
      </c>
    </row>
    <row r="7" spans="1:6" x14ac:dyDescent="0.2">
      <c r="A7" s="8" t="s">
        <v>3</v>
      </c>
      <c r="B7" s="8"/>
      <c r="C7" s="8"/>
    </row>
    <row r="8" spans="1:6" x14ac:dyDescent="0.2">
      <c r="A8" t="s">
        <v>1</v>
      </c>
      <c r="B8" s="13">
        <v>29179714.770000003</v>
      </c>
      <c r="C8" s="13"/>
      <c r="D8" s="13">
        <v>88891136.209999993</v>
      </c>
      <c r="E8" s="13"/>
      <c r="F8" s="13">
        <v>352865256.27000004</v>
      </c>
    </row>
    <row r="9" spans="1:6" x14ac:dyDescent="0.2">
      <c r="A9" t="s">
        <v>2</v>
      </c>
      <c r="B9" s="13">
        <v>26312101.600000001</v>
      </c>
      <c r="C9" s="13"/>
      <c r="D9" s="13">
        <v>80195897.590000004</v>
      </c>
      <c r="E9" s="13"/>
      <c r="F9" s="13">
        <v>318639429.22000003</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2867613.17</v>
      </c>
      <c r="C12" s="13"/>
      <c r="D12" s="13">
        <v>8695238.620000001</v>
      </c>
      <c r="E12" s="13"/>
      <c r="F12" s="13">
        <v>34418569.079999998</v>
      </c>
    </row>
    <row r="13" spans="1:6" x14ac:dyDescent="0.2">
      <c r="A13" t="s">
        <v>25</v>
      </c>
      <c r="B13" s="13">
        <v>1577187.243500001</v>
      </c>
      <c r="C13" s="13"/>
      <c r="D13" s="13">
        <v>4782381.2410000013</v>
      </c>
      <c r="E13" s="13"/>
      <c r="F13" s="13">
        <v>18930212.993999999</v>
      </c>
    </row>
    <row r="14" spans="1:6" x14ac:dyDescent="0.2">
      <c r="A14" t="s">
        <v>32</v>
      </c>
      <c r="B14" s="13">
        <v>1290425.9265000008</v>
      </c>
      <c r="C14" s="13"/>
      <c r="D14" s="13">
        <v>3912857.3790000007</v>
      </c>
      <c r="E14" s="13"/>
      <c r="F14" s="13">
        <v>15488356.085999999</v>
      </c>
    </row>
    <row r="15" spans="1:6" x14ac:dyDescent="0.2">
      <c r="A15" t="s">
        <v>5</v>
      </c>
      <c r="B15" s="28">
        <v>1109</v>
      </c>
      <c r="C15" s="13"/>
      <c r="D15" s="13"/>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51030288.560000002</v>
      </c>
      <c r="C19" s="13"/>
      <c r="D19" s="13">
        <v>153868911.19</v>
      </c>
      <c r="E19" s="13"/>
      <c r="F19" s="13">
        <v>632123254</v>
      </c>
    </row>
    <row r="20" spans="1:6" x14ac:dyDescent="0.2">
      <c r="A20" t="s">
        <v>2</v>
      </c>
      <c r="B20" s="13">
        <v>46412530.520000003</v>
      </c>
      <c r="C20" s="13"/>
      <c r="D20" s="13">
        <v>140126693.01000002</v>
      </c>
      <c r="E20" s="13"/>
      <c r="F20" s="13">
        <v>576170965.36000001</v>
      </c>
    </row>
    <row r="21" spans="1:6" x14ac:dyDescent="0.2">
      <c r="A21" t="s">
        <v>0</v>
      </c>
      <c r="B21" s="13">
        <v>28515.25</v>
      </c>
      <c r="C21" s="13"/>
      <c r="D21" s="13">
        <v>101196.5</v>
      </c>
      <c r="E21" s="13"/>
      <c r="F21" s="13">
        <v>512098.25</v>
      </c>
    </row>
    <row r="22" spans="1:6" x14ac:dyDescent="0.2">
      <c r="A22" t="s">
        <v>31</v>
      </c>
      <c r="B22" s="13">
        <v>4589242.79</v>
      </c>
      <c r="C22" s="13"/>
      <c r="D22" s="13">
        <v>13641021.679999992</v>
      </c>
      <c r="E22" s="13"/>
      <c r="F22" s="13">
        <v>55440190.390000001</v>
      </c>
    </row>
    <row r="23" spans="1:6" x14ac:dyDescent="0.2">
      <c r="A23" t="s">
        <v>25</v>
      </c>
      <c r="B23" s="13">
        <v>2524083.5344999996</v>
      </c>
      <c r="C23" s="13"/>
      <c r="D23" s="13">
        <v>7502561.9239999959</v>
      </c>
      <c r="E23" s="13"/>
      <c r="F23" s="13">
        <v>30492104.714500003</v>
      </c>
    </row>
    <row r="24" spans="1:6" x14ac:dyDescent="0.2">
      <c r="A24" t="s">
        <v>32</v>
      </c>
      <c r="B24" s="13">
        <v>2065159.2554999997</v>
      </c>
      <c r="C24" s="13"/>
      <c r="D24" s="13">
        <v>6138459.7559999963</v>
      </c>
      <c r="E24" s="13"/>
      <c r="F24" s="13">
        <v>24948085.675500002</v>
      </c>
    </row>
    <row r="25" spans="1:6" x14ac:dyDescent="0.2">
      <c r="A25" t="s">
        <v>5</v>
      </c>
      <c r="B25" s="28">
        <v>2076</v>
      </c>
      <c r="C25" s="13"/>
      <c r="D25" s="13"/>
      <c r="E25" s="13"/>
      <c r="F25" s="13"/>
    </row>
    <row r="26" spans="1:6" x14ac:dyDescent="0.2">
      <c r="B26" s="13"/>
      <c r="C26" s="13"/>
      <c r="D26" s="13"/>
      <c r="E26" s="13"/>
      <c r="F26" s="13"/>
    </row>
    <row r="27" spans="1:6" x14ac:dyDescent="0.2">
      <c r="B27" s="13"/>
      <c r="C27" s="13"/>
      <c r="D27" s="13"/>
      <c r="E27" s="13"/>
      <c r="F27" s="13"/>
    </row>
    <row r="28" spans="1:6" x14ac:dyDescent="0.2">
      <c r="A28" s="25" t="s">
        <v>41</v>
      </c>
      <c r="B28" s="13"/>
      <c r="C28" s="13"/>
      <c r="D28" s="13"/>
      <c r="E28" s="13"/>
      <c r="F28" s="13"/>
    </row>
    <row r="29" spans="1:6" x14ac:dyDescent="0.2">
      <c r="A29" t="s">
        <v>1</v>
      </c>
      <c r="B29" s="13">
        <v>50989618.950000003</v>
      </c>
      <c r="C29" s="13"/>
      <c r="D29" s="13">
        <v>148961012.50999999</v>
      </c>
      <c r="E29" s="13"/>
      <c r="F29" s="13">
        <v>449188845.69999999</v>
      </c>
    </row>
    <row r="30" spans="1:6" x14ac:dyDescent="0.2">
      <c r="A30" t="s">
        <v>2</v>
      </c>
      <c r="B30" s="13">
        <v>46116254.060000002</v>
      </c>
      <c r="C30" s="13"/>
      <c r="D30" s="13">
        <v>134674968.12</v>
      </c>
      <c r="E30" s="13"/>
      <c r="F30" s="13">
        <v>406140017.91000003</v>
      </c>
    </row>
    <row r="31" spans="1:6" x14ac:dyDescent="0.2">
      <c r="A31" t="s">
        <v>0</v>
      </c>
      <c r="B31" s="13">
        <v>99431.25</v>
      </c>
      <c r="C31" s="13"/>
      <c r="D31" s="13">
        <v>254278</v>
      </c>
      <c r="E31" s="13"/>
      <c r="F31" s="13">
        <v>255482</v>
      </c>
    </row>
    <row r="32" spans="1:6" x14ac:dyDescent="0.2">
      <c r="A32" t="s">
        <v>31</v>
      </c>
      <c r="B32" s="13">
        <v>4773933.6399999997</v>
      </c>
      <c r="C32" s="13"/>
      <c r="D32" s="13">
        <v>14031766.390000002</v>
      </c>
      <c r="E32" s="13"/>
      <c r="F32" s="13">
        <v>42793345.789999999</v>
      </c>
    </row>
    <row r="33" spans="1:6" x14ac:dyDescent="0.2">
      <c r="A33" t="s">
        <v>25</v>
      </c>
      <c r="B33" s="13">
        <v>2625663.5020000003</v>
      </c>
      <c r="C33" s="13"/>
      <c r="D33" s="13">
        <v>7717471.5145000024</v>
      </c>
      <c r="E33" s="13"/>
      <c r="F33" s="13">
        <v>23536340.184500001</v>
      </c>
    </row>
    <row r="34" spans="1:6" x14ac:dyDescent="0.2">
      <c r="A34" t="s">
        <v>32</v>
      </c>
      <c r="B34" s="13">
        <v>2148270.1380000003</v>
      </c>
      <c r="C34" s="13"/>
      <c r="D34" s="13">
        <v>6314294.875500001</v>
      </c>
      <c r="E34" s="13"/>
      <c r="F34" s="13">
        <v>19257005.605500001</v>
      </c>
    </row>
    <row r="35" spans="1:6" x14ac:dyDescent="0.2">
      <c r="A35" t="s">
        <v>5</v>
      </c>
      <c r="B35" s="26">
        <v>2744</v>
      </c>
      <c r="C35" s="13"/>
      <c r="D35" s="13"/>
      <c r="E35" s="13"/>
      <c r="F35" s="13"/>
    </row>
    <row r="36" spans="1:6" x14ac:dyDescent="0.2">
      <c r="B36" s="13"/>
      <c r="C36" s="13"/>
      <c r="D36" s="13"/>
      <c r="E36" s="13"/>
      <c r="F36" s="13"/>
    </row>
    <row r="37" spans="1:6" x14ac:dyDescent="0.2">
      <c r="B37" s="13"/>
      <c r="C37" s="13"/>
      <c r="D37" s="13"/>
      <c r="E37" s="13"/>
      <c r="F37" s="13"/>
    </row>
    <row r="38" spans="1:6" ht="75.95" customHeight="1" x14ac:dyDescent="0.2">
      <c r="A38" s="61" t="s">
        <v>51</v>
      </c>
      <c r="B38" s="61"/>
      <c r="C38" s="61"/>
      <c r="D38" s="61"/>
      <c r="E38" s="61"/>
      <c r="F38" s="61"/>
    </row>
    <row r="39" spans="1:6" x14ac:dyDescent="0.2">
      <c r="B39" s="13"/>
      <c r="C39" s="13"/>
      <c r="D39" s="13"/>
      <c r="E39" s="13"/>
      <c r="F39" s="13"/>
    </row>
    <row r="40" spans="1:6" x14ac:dyDescent="0.2">
      <c r="A40" s="25" t="s">
        <v>50</v>
      </c>
      <c r="B40" s="13"/>
      <c r="C40" s="13"/>
      <c r="D40" s="13"/>
      <c r="E40" s="13"/>
      <c r="F40" s="13"/>
    </row>
    <row r="41" spans="1:6" x14ac:dyDescent="0.2">
      <c r="A41" t="s">
        <v>1</v>
      </c>
      <c r="B41" s="13">
        <v>41679819.189999998</v>
      </c>
      <c r="C41" s="13"/>
      <c r="D41" s="13">
        <v>130534471.49999999</v>
      </c>
      <c r="E41" s="13"/>
      <c r="F41" s="13">
        <v>141983835.05999997</v>
      </c>
    </row>
    <row r="42" spans="1:6" x14ac:dyDescent="0.2">
      <c r="A42" t="s">
        <v>2</v>
      </c>
      <c r="B42" s="13">
        <v>37851218.490000002</v>
      </c>
      <c r="C42" s="13"/>
      <c r="D42" s="13">
        <v>118357422.2</v>
      </c>
      <c r="E42" s="13"/>
      <c r="F42" s="13">
        <v>128739410.39</v>
      </c>
    </row>
    <row r="43" spans="1:6" x14ac:dyDescent="0.2">
      <c r="A43" t="s">
        <v>0</v>
      </c>
      <c r="B43" s="13">
        <v>10679</v>
      </c>
      <c r="C43" s="13"/>
      <c r="D43" s="13">
        <v>19069</v>
      </c>
      <c r="E43" s="13"/>
      <c r="F43" s="13">
        <v>39285.910000000003</v>
      </c>
    </row>
    <row r="44" spans="1:6" x14ac:dyDescent="0.2">
      <c r="A44" t="s">
        <v>31</v>
      </c>
      <c r="B44" s="13">
        <v>3817921.7</v>
      </c>
      <c r="C44" s="13"/>
      <c r="D44" s="13">
        <v>12157980.300000003</v>
      </c>
      <c r="E44" s="13"/>
      <c r="F44" s="13">
        <v>13205138.760000004</v>
      </c>
    </row>
    <row r="45" spans="1:6" x14ac:dyDescent="0.2">
      <c r="A45" t="s">
        <v>25</v>
      </c>
      <c r="B45" s="13">
        <v>2099856.9349999977</v>
      </c>
      <c r="C45" s="13"/>
      <c r="D45" s="13">
        <v>6686889.1650000019</v>
      </c>
      <c r="E45" s="13"/>
      <c r="F45" s="13">
        <v>7262826.3180000028</v>
      </c>
    </row>
    <row r="46" spans="1:6" x14ac:dyDescent="0.2">
      <c r="A46" t="s">
        <v>32</v>
      </c>
      <c r="B46" s="13">
        <v>1718064.764999998</v>
      </c>
      <c r="C46" s="13"/>
      <c r="D46" s="13">
        <v>5471091.1350000016</v>
      </c>
      <c r="E46" s="13"/>
      <c r="F46" s="13">
        <v>5942312.4420000017</v>
      </c>
    </row>
    <row r="47" spans="1:6" x14ac:dyDescent="0.2">
      <c r="A47" t="s">
        <v>5</v>
      </c>
      <c r="B47" s="28">
        <v>2000</v>
      </c>
      <c r="C47" s="13"/>
      <c r="D47" s="13"/>
      <c r="E47" s="13"/>
      <c r="F47" s="13"/>
    </row>
    <row r="48" spans="1:6" x14ac:dyDescent="0.2">
      <c r="B48" s="13"/>
      <c r="C48" s="13"/>
      <c r="D48" s="13"/>
      <c r="E48" s="13"/>
      <c r="F48" s="13"/>
    </row>
    <row r="49" spans="1:6" x14ac:dyDescent="0.2">
      <c r="B49" s="13"/>
      <c r="C49" s="13"/>
      <c r="D49" s="13"/>
      <c r="E49" s="13"/>
      <c r="F49" s="13"/>
    </row>
    <row r="50" spans="1:6" x14ac:dyDescent="0.2">
      <c r="A50" s="8" t="s">
        <v>6</v>
      </c>
      <c r="B50" s="13"/>
      <c r="C50" s="13"/>
      <c r="D50" s="13"/>
      <c r="E50" s="13"/>
      <c r="F50" s="13"/>
    </row>
    <row r="51" spans="1:6" x14ac:dyDescent="0.2">
      <c r="A51" t="s">
        <v>1</v>
      </c>
      <c r="B51" s="13">
        <v>172879441.47</v>
      </c>
      <c r="C51" s="13"/>
      <c r="D51" s="13">
        <v>522255531.41000003</v>
      </c>
      <c r="E51" s="13"/>
      <c r="F51" s="13">
        <v>1576161191.03</v>
      </c>
    </row>
    <row r="52" spans="1:6" x14ac:dyDescent="0.2">
      <c r="A52" t="s">
        <v>2</v>
      </c>
      <c r="B52" s="13">
        <v>156692104.67000002</v>
      </c>
      <c r="C52" s="13"/>
      <c r="D52" s="13">
        <v>473354980.91999996</v>
      </c>
      <c r="E52" s="13"/>
      <c r="F52" s="13">
        <v>1429689822.8800001</v>
      </c>
    </row>
    <row r="53" spans="1:6" x14ac:dyDescent="0.2">
      <c r="A53" t="s">
        <v>0</v>
      </c>
      <c r="B53" s="13">
        <v>138625.5</v>
      </c>
      <c r="C53" s="13"/>
      <c r="D53" s="13">
        <v>374543.5</v>
      </c>
      <c r="E53" s="13"/>
      <c r="F53" s="13">
        <v>813276.16000000003</v>
      </c>
    </row>
    <row r="54" spans="1:6" x14ac:dyDescent="0.2">
      <c r="A54" t="s">
        <v>30</v>
      </c>
      <c r="B54" s="13">
        <v>0</v>
      </c>
      <c r="C54" s="13"/>
      <c r="D54" s="13">
        <v>0</v>
      </c>
      <c r="E54" s="13"/>
      <c r="F54" s="13">
        <v>199152.03</v>
      </c>
    </row>
    <row r="55" spans="1:6" x14ac:dyDescent="0.2">
      <c r="A55" t="s">
        <v>31</v>
      </c>
      <c r="B55" s="13">
        <v>16048711.299999997</v>
      </c>
      <c r="C55" s="13"/>
      <c r="D55" s="13">
        <v>48526006.989999995</v>
      </c>
      <c r="E55" s="13"/>
      <c r="F55" s="13">
        <v>145857244.01999998</v>
      </c>
    </row>
    <row r="56" spans="1:6" x14ac:dyDescent="0.2">
      <c r="A56" t="s">
        <v>25</v>
      </c>
      <c r="B56" s="13">
        <v>8826791.2149999999</v>
      </c>
      <c r="C56" s="13"/>
      <c r="D56" s="13">
        <v>26689303.844499998</v>
      </c>
      <c r="E56" s="13"/>
      <c r="F56" s="13">
        <v>80221484.210999995</v>
      </c>
    </row>
    <row r="57" spans="1:6" x14ac:dyDescent="0.2">
      <c r="A57" t="s">
        <v>32</v>
      </c>
      <c r="B57" s="13">
        <v>7221920.084999999</v>
      </c>
      <c r="C57" s="13"/>
      <c r="D57" s="13">
        <v>21836703.145499997</v>
      </c>
      <c r="E57" s="13"/>
      <c r="F57" s="13">
        <v>65635759.808999993</v>
      </c>
    </row>
    <row r="58" spans="1:6" x14ac:dyDescent="0.2">
      <c r="A58" t="s">
        <v>5</v>
      </c>
      <c r="B58" s="26">
        <v>7929</v>
      </c>
    </row>
    <row r="59" spans="1:6" x14ac:dyDescent="0.2">
      <c r="B59" s="28"/>
    </row>
    <row r="61" spans="1:6" ht="76.5" customHeight="1" x14ac:dyDescent="0.2">
      <c r="A61" s="61" t="s">
        <v>51</v>
      </c>
      <c r="B61" s="61"/>
      <c r="C61" s="61"/>
      <c r="D61" s="61"/>
      <c r="E61" s="61"/>
      <c r="F61" s="61"/>
    </row>
    <row r="62" spans="1:6" x14ac:dyDescent="0.2">
      <c r="A62" s="29"/>
    </row>
    <row r="63" spans="1:6" x14ac:dyDescent="0.2">
      <c r="A63" s="29"/>
    </row>
    <row r="64" spans="1:6" x14ac:dyDescent="0.2">
      <c r="A64" s="29"/>
    </row>
    <row r="65" spans="1:1" x14ac:dyDescent="0.2">
      <c r="A65" s="29"/>
    </row>
  </sheetData>
  <mergeCells count="4">
    <mergeCell ref="A1:F1"/>
    <mergeCell ref="A2:F2"/>
    <mergeCell ref="A38:F38"/>
    <mergeCell ref="A61:F61"/>
  </mergeCells>
  <phoneticPr fontId="4" type="noConversion"/>
  <pageMargins left="0.75" right="0.75" top="1" bottom="1" header="0.5" footer="0.5"/>
  <pageSetup orientation="portrait" r:id="rId1"/>
  <headerFooter alignWithMargins="0"/>
  <rowBreaks count="1" manualBreakCount="1">
    <brk id="39" max="5"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F65"/>
  <sheetViews>
    <sheetView workbookViewId="0">
      <selection sqref="A1:IV65536"/>
    </sheetView>
  </sheetViews>
  <sheetFormatPr defaultRowHeight="12.75" x14ac:dyDescent="0.2"/>
  <cols>
    <col min="1" max="1" width="24" customWidth="1"/>
    <col min="2" max="2" width="18.7109375" customWidth="1"/>
    <col min="3" max="3" width="4" customWidth="1"/>
    <col min="4" max="4" width="17.28515625" bestFit="1" customWidth="1"/>
    <col min="5" max="5" width="3.7109375" customWidth="1"/>
    <col min="6" max="6" width="17.28515625" bestFit="1" customWidth="1"/>
  </cols>
  <sheetData>
    <row r="1" spans="1:6" ht="63" customHeight="1" x14ac:dyDescent="0.2">
      <c r="A1" s="63"/>
      <c r="B1" s="63"/>
      <c r="C1" s="63"/>
      <c r="D1" s="63"/>
      <c r="E1" s="63"/>
      <c r="F1" s="63"/>
    </row>
    <row r="2" spans="1:6" ht="18" x14ac:dyDescent="0.25">
      <c r="A2" s="57" t="s">
        <v>22</v>
      </c>
      <c r="B2" s="58"/>
      <c r="C2" s="58"/>
      <c r="D2" s="58"/>
      <c r="E2" s="58"/>
      <c r="F2" s="58"/>
    </row>
    <row r="3" spans="1:6" ht="18" x14ac:dyDescent="0.25">
      <c r="A3" s="14"/>
      <c r="B3" s="15"/>
      <c r="C3" s="15"/>
      <c r="D3" s="17"/>
      <c r="E3" s="17"/>
      <c r="F3" s="17"/>
    </row>
    <row r="4" spans="1:6" x14ac:dyDescent="0.2">
      <c r="B4" s="16" t="s">
        <v>55</v>
      </c>
      <c r="C4" s="10"/>
      <c r="D4" s="16" t="s">
        <v>53</v>
      </c>
      <c r="E4" s="10"/>
      <c r="F4" s="16" t="s">
        <v>28</v>
      </c>
    </row>
    <row r="5" spans="1:6" x14ac:dyDescent="0.2">
      <c r="A5" s="9"/>
      <c r="B5" s="11" t="s">
        <v>58</v>
      </c>
      <c r="C5" s="9"/>
      <c r="D5" s="11" t="s">
        <v>11</v>
      </c>
      <c r="F5" s="11" t="s">
        <v>8</v>
      </c>
    </row>
    <row r="7" spans="1:6" x14ac:dyDescent="0.2">
      <c r="A7" s="8" t="s">
        <v>3</v>
      </c>
      <c r="B7" s="8"/>
      <c r="C7" s="8"/>
    </row>
    <row r="8" spans="1:6" x14ac:dyDescent="0.2">
      <c r="A8" t="s">
        <v>1</v>
      </c>
      <c r="B8" s="13">
        <v>35433076.449999996</v>
      </c>
      <c r="C8" s="13"/>
      <c r="D8" s="13">
        <v>124324212.66</v>
      </c>
      <c r="E8" s="13"/>
      <c r="F8" s="13">
        <v>388298332.72000003</v>
      </c>
    </row>
    <row r="9" spans="1:6" x14ac:dyDescent="0.2">
      <c r="A9" t="s">
        <v>2</v>
      </c>
      <c r="B9" s="13">
        <v>32059322.950000003</v>
      </c>
      <c r="C9" s="13"/>
      <c r="D9" s="13">
        <v>112255220.54000001</v>
      </c>
      <c r="E9" s="13"/>
      <c r="F9" s="13">
        <v>350698752.17000002</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3373753.4999999925</v>
      </c>
      <c r="C12" s="13"/>
      <c r="D12" s="13">
        <v>12068992.119999997</v>
      </c>
      <c r="E12" s="13"/>
      <c r="F12" s="13">
        <v>37792322.579999998</v>
      </c>
    </row>
    <row r="13" spans="1:6" x14ac:dyDescent="0.2">
      <c r="A13" t="s">
        <v>25</v>
      </c>
      <c r="B13" s="13">
        <v>1855564.4249999961</v>
      </c>
      <c r="C13" s="13"/>
      <c r="D13" s="13">
        <v>6637945.6659999993</v>
      </c>
      <c r="E13" s="13"/>
      <c r="F13" s="13">
        <v>20785777.419</v>
      </c>
    </row>
    <row r="14" spans="1:6" x14ac:dyDescent="0.2">
      <c r="A14" t="s">
        <v>32</v>
      </c>
      <c r="B14" s="13">
        <v>1518189.0749999967</v>
      </c>
      <c r="C14" s="13"/>
      <c r="D14" s="13">
        <v>5431046.453999999</v>
      </c>
      <c r="E14" s="13"/>
      <c r="F14" s="13">
        <v>17006545.160999998</v>
      </c>
    </row>
    <row r="15" spans="1:6" x14ac:dyDescent="0.2">
      <c r="A15" t="s">
        <v>5</v>
      </c>
      <c r="B15" s="28">
        <v>1109</v>
      </c>
      <c r="C15" s="13"/>
      <c r="D15" s="13"/>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61559519.839999996</v>
      </c>
      <c r="C19" s="13"/>
      <c r="D19" s="13">
        <v>215428431.03</v>
      </c>
      <c r="E19" s="13"/>
      <c r="F19" s="13">
        <v>693682773.83999991</v>
      </c>
    </row>
    <row r="20" spans="1:6" x14ac:dyDescent="0.2">
      <c r="A20" t="s">
        <v>2</v>
      </c>
      <c r="B20" s="13">
        <v>55950278.130000003</v>
      </c>
      <c r="C20" s="13"/>
      <c r="D20" s="13">
        <v>196076971.14000005</v>
      </c>
      <c r="E20" s="13"/>
      <c r="F20" s="13">
        <v>632121243.49000001</v>
      </c>
    </row>
    <row r="21" spans="1:6" x14ac:dyDescent="0.2">
      <c r="A21" t="s">
        <v>0</v>
      </c>
      <c r="B21" s="13">
        <v>89137.5</v>
      </c>
      <c r="C21" s="13"/>
      <c r="D21" s="13">
        <v>190334</v>
      </c>
      <c r="E21" s="13"/>
      <c r="F21" s="13">
        <v>601235.75</v>
      </c>
    </row>
    <row r="22" spans="1:6" x14ac:dyDescent="0.2">
      <c r="A22" t="s">
        <v>31</v>
      </c>
      <c r="B22" s="13">
        <v>5520104.2099999934</v>
      </c>
      <c r="C22" s="13"/>
      <c r="D22" s="13">
        <v>19161125.889999993</v>
      </c>
      <c r="E22" s="13"/>
      <c r="F22" s="13">
        <v>60960294.600000001</v>
      </c>
    </row>
    <row r="23" spans="1:6" x14ac:dyDescent="0.2">
      <c r="A23" t="s">
        <v>25</v>
      </c>
      <c r="B23" s="13">
        <v>3036057.3154999968</v>
      </c>
      <c r="C23" s="13"/>
      <c r="D23" s="13">
        <v>10538619.239499997</v>
      </c>
      <c r="E23" s="13"/>
      <c r="F23" s="13">
        <v>33528162.030000005</v>
      </c>
    </row>
    <row r="24" spans="1:6" x14ac:dyDescent="0.2">
      <c r="A24" t="s">
        <v>32</v>
      </c>
      <c r="B24" s="13">
        <v>2484046.8944999971</v>
      </c>
      <c r="C24" s="13"/>
      <c r="D24" s="13">
        <v>8622506.6504999977</v>
      </c>
      <c r="E24" s="13"/>
      <c r="F24" s="13">
        <v>27432132.57</v>
      </c>
    </row>
    <row r="25" spans="1:6" x14ac:dyDescent="0.2">
      <c r="A25" t="s">
        <v>5</v>
      </c>
      <c r="B25" s="28">
        <v>2076</v>
      </c>
      <c r="C25" s="13"/>
      <c r="D25" s="13"/>
      <c r="E25" s="13"/>
      <c r="F25" s="13"/>
    </row>
    <row r="26" spans="1:6" x14ac:dyDescent="0.2">
      <c r="B26" s="13"/>
      <c r="C26" s="13"/>
      <c r="D26" s="13"/>
      <c r="E26" s="13"/>
      <c r="F26" s="13"/>
    </row>
    <row r="27" spans="1:6" x14ac:dyDescent="0.2">
      <c r="B27" s="13"/>
      <c r="C27" s="13"/>
      <c r="D27" s="13"/>
      <c r="E27" s="13"/>
      <c r="F27" s="13"/>
    </row>
    <row r="28" spans="1:6" x14ac:dyDescent="0.2">
      <c r="A28" s="25" t="s">
        <v>41</v>
      </c>
      <c r="B28" s="13"/>
      <c r="C28" s="13"/>
      <c r="D28" s="13"/>
      <c r="E28" s="13"/>
      <c r="F28" s="13"/>
    </row>
    <row r="29" spans="1:6" x14ac:dyDescent="0.2">
      <c r="A29" t="s">
        <v>1</v>
      </c>
      <c r="B29" s="13">
        <v>58696309.629999995</v>
      </c>
      <c r="C29" s="13"/>
      <c r="D29" s="13">
        <v>207657322.14000002</v>
      </c>
      <c r="E29" s="13"/>
      <c r="F29" s="13">
        <v>507885155.33000004</v>
      </c>
    </row>
    <row r="30" spans="1:6" x14ac:dyDescent="0.2">
      <c r="A30" t="s">
        <v>2</v>
      </c>
      <c r="B30" s="13">
        <v>53019856.129999995</v>
      </c>
      <c r="C30" s="13"/>
      <c r="D30" s="13">
        <v>187694824.25000003</v>
      </c>
      <c r="E30" s="13"/>
      <c r="F30" s="13">
        <v>459159874.04000008</v>
      </c>
    </row>
    <row r="31" spans="1:6" x14ac:dyDescent="0.2">
      <c r="A31" t="s">
        <v>0</v>
      </c>
      <c r="B31" s="13">
        <v>11146</v>
      </c>
      <c r="C31" s="13"/>
      <c r="D31" s="13">
        <v>265424</v>
      </c>
      <c r="E31" s="13"/>
      <c r="F31" s="13">
        <v>266628</v>
      </c>
    </row>
    <row r="32" spans="1:6" x14ac:dyDescent="0.2">
      <c r="A32" t="s">
        <v>31</v>
      </c>
      <c r="B32" s="13">
        <v>5665307.5</v>
      </c>
      <c r="C32" s="13"/>
      <c r="D32" s="13">
        <v>19697073.890000001</v>
      </c>
      <c r="E32" s="13"/>
      <c r="F32" s="13">
        <v>48458653.289999992</v>
      </c>
    </row>
    <row r="33" spans="1:6" x14ac:dyDescent="0.2">
      <c r="A33" t="s">
        <v>25</v>
      </c>
      <c r="B33" s="13">
        <v>3115919.1250000005</v>
      </c>
      <c r="C33" s="13"/>
      <c r="D33" s="13">
        <v>10833390.639500001</v>
      </c>
      <c r="E33" s="13"/>
      <c r="F33" s="13">
        <v>26652259.309499998</v>
      </c>
    </row>
    <row r="34" spans="1:6" x14ac:dyDescent="0.2">
      <c r="A34" t="s">
        <v>32</v>
      </c>
      <c r="B34" s="13">
        <v>2549388.375</v>
      </c>
      <c r="C34" s="13"/>
      <c r="D34" s="13">
        <v>8863683.250500001</v>
      </c>
      <c r="E34" s="13"/>
      <c r="F34" s="13">
        <v>21806393.980499998</v>
      </c>
    </row>
    <row r="35" spans="1:6" x14ac:dyDescent="0.2">
      <c r="A35" t="s">
        <v>5</v>
      </c>
      <c r="B35" s="26">
        <v>2744</v>
      </c>
      <c r="C35" s="13"/>
      <c r="D35" s="13"/>
      <c r="E35" s="13"/>
      <c r="F35" s="13"/>
    </row>
    <row r="36" spans="1:6" x14ac:dyDescent="0.2">
      <c r="B36" s="13"/>
      <c r="C36" s="13"/>
      <c r="D36" s="13"/>
      <c r="E36" s="13"/>
      <c r="F36" s="13"/>
    </row>
    <row r="37" spans="1:6" x14ac:dyDescent="0.2">
      <c r="B37" s="13"/>
      <c r="C37" s="13"/>
      <c r="D37" s="13"/>
      <c r="E37" s="13"/>
      <c r="F37" s="13"/>
    </row>
    <row r="38" spans="1:6" ht="75.95" customHeight="1" x14ac:dyDescent="0.2">
      <c r="A38" s="61" t="s">
        <v>51</v>
      </c>
      <c r="B38" s="61"/>
      <c r="C38" s="61"/>
      <c r="D38" s="61"/>
      <c r="E38" s="61"/>
      <c r="F38" s="61"/>
    </row>
    <row r="39" spans="1:6" x14ac:dyDescent="0.2">
      <c r="B39" s="13"/>
      <c r="C39" s="13"/>
      <c r="D39" s="13"/>
      <c r="E39" s="13"/>
      <c r="F39" s="13"/>
    </row>
    <row r="40" spans="1:6" x14ac:dyDescent="0.2">
      <c r="A40" s="25" t="s">
        <v>50</v>
      </c>
      <c r="B40" s="13"/>
      <c r="C40" s="13"/>
      <c r="D40" s="13"/>
      <c r="E40" s="13"/>
      <c r="F40" s="13"/>
    </row>
    <row r="41" spans="1:6" ht="13.5" x14ac:dyDescent="0.25">
      <c r="A41" t="s">
        <v>1</v>
      </c>
      <c r="B41" s="13">
        <v>41111564.050000004</v>
      </c>
      <c r="C41" s="13"/>
      <c r="D41" s="30">
        <v>171646035.54999995</v>
      </c>
      <c r="E41" s="13"/>
      <c r="F41" s="13">
        <v>183095399.10999995</v>
      </c>
    </row>
    <row r="42" spans="1:6" ht="13.5" x14ac:dyDescent="0.25">
      <c r="A42" t="s">
        <v>2</v>
      </c>
      <c r="B42" s="13">
        <v>37347597.219999999</v>
      </c>
      <c r="C42" s="13"/>
      <c r="D42" s="30">
        <v>155705019.42000002</v>
      </c>
      <c r="E42" s="13"/>
      <c r="F42" s="13">
        <v>166087007.61000001</v>
      </c>
    </row>
    <row r="43" spans="1:6" ht="13.5" x14ac:dyDescent="0.25">
      <c r="A43" t="s">
        <v>0</v>
      </c>
      <c r="B43" s="13">
        <v>24095.25</v>
      </c>
      <c r="C43" s="13"/>
      <c r="D43" s="30">
        <v>43164.25</v>
      </c>
      <c r="E43" s="13"/>
      <c r="F43" s="13">
        <v>63381.16</v>
      </c>
    </row>
    <row r="44" spans="1:6" ht="13.5" x14ac:dyDescent="0.25">
      <c r="A44" t="s">
        <v>31</v>
      </c>
      <c r="B44" s="13">
        <v>3739871.5800000057</v>
      </c>
      <c r="C44" s="13"/>
      <c r="D44" s="30">
        <v>15897851.880000005</v>
      </c>
      <c r="E44" s="13"/>
      <c r="F44" s="13">
        <v>16945010.340000004</v>
      </c>
    </row>
    <row r="45" spans="1:6" x14ac:dyDescent="0.2">
      <c r="A45" t="s">
        <v>25</v>
      </c>
      <c r="B45" s="13">
        <v>2056929.3690000032</v>
      </c>
      <c r="C45" s="13"/>
      <c r="D45" s="13">
        <v>8743818.5340000037</v>
      </c>
      <c r="E45" s="13"/>
      <c r="F45" s="13">
        <v>9319755.6870000027</v>
      </c>
    </row>
    <row r="46" spans="1:6" x14ac:dyDescent="0.2">
      <c r="A46" t="s">
        <v>32</v>
      </c>
      <c r="B46" s="13">
        <v>1682942.2110000027</v>
      </c>
      <c r="C46" s="13"/>
      <c r="D46" s="13">
        <v>7154033.3460000018</v>
      </c>
      <c r="E46" s="13"/>
      <c r="F46" s="13">
        <v>7625254.6530000018</v>
      </c>
    </row>
    <row r="47" spans="1:6" x14ac:dyDescent="0.2">
      <c r="A47" t="s">
        <v>5</v>
      </c>
      <c r="B47" s="28">
        <v>2000</v>
      </c>
      <c r="C47" s="13"/>
      <c r="D47" s="13"/>
      <c r="E47" s="13"/>
      <c r="F47" s="13"/>
    </row>
    <row r="48" spans="1:6" x14ac:dyDescent="0.2">
      <c r="B48" s="13"/>
      <c r="C48" s="13"/>
      <c r="D48" s="13"/>
      <c r="E48" s="13"/>
      <c r="F48" s="13"/>
    </row>
    <row r="49" spans="1:6" x14ac:dyDescent="0.2">
      <c r="B49" s="13"/>
      <c r="C49" s="13"/>
      <c r="D49" s="13"/>
      <c r="E49" s="13"/>
      <c r="F49" s="13"/>
    </row>
    <row r="50" spans="1:6" x14ac:dyDescent="0.2">
      <c r="A50" s="8" t="s">
        <v>6</v>
      </c>
      <c r="B50" s="13"/>
      <c r="C50" s="13"/>
      <c r="D50" s="13"/>
      <c r="E50" s="13"/>
      <c r="F50" s="13"/>
    </row>
    <row r="51" spans="1:6" x14ac:dyDescent="0.2">
      <c r="A51" t="s">
        <v>1</v>
      </c>
      <c r="B51" s="13">
        <v>196800469.97</v>
      </c>
      <c r="C51" s="13"/>
      <c r="D51" s="13">
        <v>719056001.38000011</v>
      </c>
      <c r="E51" s="13"/>
      <c r="F51" s="13">
        <v>1772961661</v>
      </c>
    </row>
    <row r="52" spans="1:6" x14ac:dyDescent="0.2">
      <c r="A52" t="s">
        <v>2</v>
      </c>
      <c r="B52" s="13">
        <v>178377054.43000001</v>
      </c>
      <c r="C52" s="13"/>
      <c r="D52" s="13">
        <v>651732035.34999979</v>
      </c>
      <c r="E52" s="13"/>
      <c r="F52" s="13">
        <v>1608066877.3099999</v>
      </c>
    </row>
    <row r="53" spans="1:6" x14ac:dyDescent="0.2">
      <c r="A53" t="s">
        <v>0</v>
      </c>
      <c r="B53" s="13">
        <v>124378.75</v>
      </c>
      <c r="C53" s="13"/>
      <c r="D53" s="13">
        <v>498922.25</v>
      </c>
      <c r="E53" s="13"/>
      <c r="F53" s="13">
        <v>937654.91</v>
      </c>
    </row>
    <row r="54" spans="1:6" x14ac:dyDescent="0.2">
      <c r="A54" t="s">
        <v>30</v>
      </c>
      <c r="B54" s="13">
        <v>0</v>
      </c>
      <c r="C54" s="13"/>
      <c r="D54" s="13">
        <v>0</v>
      </c>
      <c r="E54" s="13"/>
      <c r="F54" s="13">
        <v>199152.03</v>
      </c>
    </row>
    <row r="55" spans="1:6" x14ac:dyDescent="0.2">
      <c r="A55" t="s">
        <v>31</v>
      </c>
      <c r="B55" s="13">
        <v>18299036.789999992</v>
      </c>
      <c r="C55" s="13"/>
      <c r="D55" s="13">
        <v>66825043.779999994</v>
      </c>
      <c r="E55" s="13"/>
      <c r="F55" s="13">
        <v>164156280.80999997</v>
      </c>
    </row>
    <row r="56" spans="1:6" x14ac:dyDescent="0.2">
      <c r="A56" t="s">
        <v>25</v>
      </c>
      <c r="B56" s="13">
        <v>10064470.234499997</v>
      </c>
      <c r="C56" s="13"/>
      <c r="D56" s="13">
        <v>36753774.078999996</v>
      </c>
      <c r="E56" s="13"/>
      <c r="F56" s="13">
        <v>90285954.445499986</v>
      </c>
    </row>
    <row r="57" spans="1:6" x14ac:dyDescent="0.2">
      <c r="A57" t="s">
        <v>32</v>
      </c>
      <c r="B57" s="13">
        <v>8234566.5554999961</v>
      </c>
      <c r="C57" s="13"/>
      <c r="D57" s="13">
        <v>30071269.700999998</v>
      </c>
      <c r="E57" s="13"/>
      <c r="F57" s="13">
        <v>73870326.364499986</v>
      </c>
    </row>
    <row r="58" spans="1:6" x14ac:dyDescent="0.2">
      <c r="A58" t="s">
        <v>5</v>
      </c>
      <c r="B58" s="26">
        <v>7929</v>
      </c>
    </row>
    <row r="61" spans="1:6" ht="76.5" customHeight="1" x14ac:dyDescent="0.2">
      <c r="A61" s="61" t="s">
        <v>51</v>
      </c>
      <c r="B61" s="61"/>
      <c r="C61" s="61"/>
      <c r="D61" s="61"/>
      <c r="E61" s="61"/>
      <c r="F61" s="61"/>
    </row>
    <row r="62" spans="1:6" x14ac:dyDescent="0.2">
      <c r="A62" s="29"/>
    </row>
    <row r="63" spans="1:6" x14ac:dyDescent="0.2">
      <c r="A63" s="29"/>
    </row>
    <row r="64" spans="1:6" x14ac:dyDescent="0.2">
      <c r="A64" s="29"/>
    </row>
    <row r="65" spans="1:1" x14ac:dyDescent="0.2">
      <c r="A65" s="29"/>
    </row>
  </sheetData>
  <mergeCells count="4">
    <mergeCell ref="A1:F1"/>
    <mergeCell ref="A2:F2"/>
    <mergeCell ref="A38:F38"/>
    <mergeCell ref="A61:F61"/>
  </mergeCells>
  <phoneticPr fontId="4" type="noConversion"/>
  <pageMargins left="0.75" right="0.75" top="1" bottom="1" header="0.5" footer="0.5"/>
  <headerFooter alignWithMargins="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65"/>
  <sheetViews>
    <sheetView workbookViewId="0">
      <selection sqref="A1:IV65536"/>
    </sheetView>
  </sheetViews>
  <sheetFormatPr defaultRowHeight="12.75" x14ac:dyDescent="0.2"/>
  <cols>
    <col min="1" max="1" width="24" customWidth="1"/>
    <col min="2" max="2" width="18.7109375" customWidth="1"/>
    <col min="3" max="3" width="4" customWidth="1"/>
    <col min="4" max="4" width="17.28515625" bestFit="1" customWidth="1"/>
    <col min="5" max="5" width="3.7109375" customWidth="1"/>
    <col min="6" max="6" width="15.5703125" customWidth="1"/>
    <col min="7" max="7" width="3.7109375" customWidth="1"/>
    <col min="8" max="8" width="17.28515625" bestFit="1" customWidth="1"/>
  </cols>
  <sheetData>
    <row r="1" spans="1:8" ht="63" customHeight="1" x14ac:dyDescent="0.2">
      <c r="A1" s="63"/>
      <c r="B1" s="63"/>
      <c r="C1" s="63"/>
      <c r="D1" s="63"/>
      <c r="E1" s="63"/>
      <c r="F1" s="63"/>
      <c r="G1" s="63"/>
      <c r="H1" s="63"/>
    </row>
    <row r="2" spans="1:8" ht="18" x14ac:dyDescent="0.25">
      <c r="A2" s="57" t="s">
        <v>22</v>
      </c>
      <c r="B2" s="58"/>
      <c r="C2" s="58"/>
      <c r="D2" s="58"/>
      <c r="E2" s="58"/>
      <c r="F2" s="58"/>
      <c r="G2" s="58"/>
      <c r="H2" s="58"/>
    </row>
    <row r="3" spans="1:8" ht="18" x14ac:dyDescent="0.25">
      <c r="A3" s="14"/>
      <c r="B3" s="15"/>
      <c r="C3" s="15"/>
      <c r="D3" s="17"/>
      <c r="E3" s="17"/>
      <c r="F3" s="17"/>
      <c r="G3" s="17"/>
      <c r="H3" s="17"/>
    </row>
    <row r="4" spans="1:8" x14ac:dyDescent="0.2">
      <c r="B4" s="16" t="s">
        <v>55</v>
      </c>
      <c r="C4" s="10"/>
      <c r="D4" s="16" t="s">
        <v>53</v>
      </c>
      <c r="E4" s="10"/>
      <c r="F4" s="16" t="s">
        <v>60</v>
      </c>
      <c r="G4" s="10"/>
      <c r="H4" s="16" t="s">
        <v>28</v>
      </c>
    </row>
    <row r="5" spans="1:8" x14ac:dyDescent="0.2">
      <c r="A5" s="9"/>
      <c r="B5" s="11" t="s">
        <v>59</v>
      </c>
      <c r="C5" s="9"/>
      <c r="D5" s="11" t="s">
        <v>11</v>
      </c>
      <c r="F5" s="11" t="s">
        <v>61</v>
      </c>
      <c r="H5" s="11" t="s">
        <v>8</v>
      </c>
    </row>
    <row r="7" spans="1:8" x14ac:dyDescent="0.2">
      <c r="A7" s="8" t="s">
        <v>3</v>
      </c>
      <c r="B7" s="8"/>
      <c r="C7" s="8"/>
    </row>
    <row r="8" spans="1:8" x14ac:dyDescent="0.2">
      <c r="A8" t="s">
        <v>1</v>
      </c>
      <c r="B8" s="13">
        <v>35500212.219999999</v>
      </c>
      <c r="C8" s="13"/>
      <c r="D8" s="13">
        <v>152992471.91</v>
      </c>
      <c r="E8" s="13"/>
      <c r="F8" s="13">
        <v>6831952.9699999997</v>
      </c>
      <c r="G8" s="13"/>
      <c r="H8" s="13">
        <v>423798544.94000006</v>
      </c>
    </row>
    <row r="9" spans="1:8" x14ac:dyDescent="0.2">
      <c r="A9" t="s">
        <v>2</v>
      </c>
      <c r="B9" s="13">
        <v>32198756.719999999</v>
      </c>
      <c r="C9" s="13"/>
      <c r="D9" s="13">
        <v>138234806.84</v>
      </c>
      <c r="E9" s="13"/>
      <c r="F9" s="13">
        <v>6219170.4199999999</v>
      </c>
      <c r="G9" s="13"/>
      <c r="H9" s="13">
        <v>382897508.89000005</v>
      </c>
    </row>
    <row r="10" spans="1:8" x14ac:dyDescent="0.2">
      <c r="A10" t="s">
        <v>0</v>
      </c>
      <c r="B10" s="13">
        <v>0</v>
      </c>
      <c r="C10" s="13"/>
      <c r="D10" s="13">
        <v>0</v>
      </c>
      <c r="E10" s="13"/>
      <c r="F10" s="13">
        <v>0</v>
      </c>
      <c r="G10" s="13"/>
      <c r="H10" s="13">
        <v>6410</v>
      </c>
    </row>
    <row r="11" spans="1:8" x14ac:dyDescent="0.2">
      <c r="A11" t="s">
        <v>30</v>
      </c>
      <c r="B11" s="13">
        <v>0</v>
      </c>
      <c r="C11" s="13"/>
      <c r="D11" s="13">
        <v>0</v>
      </c>
      <c r="E11" s="13"/>
      <c r="F11" s="13">
        <v>0</v>
      </c>
      <c r="G11" s="13"/>
      <c r="H11" s="13">
        <v>199152.03</v>
      </c>
    </row>
    <row r="12" spans="1:8" x14ac:dyDescent="0.2">
      <c r="A12" t="s">
        <v>31</v>
      </c>
      <c r="B12" s="13">
        <v>3301455.5</v>
      </c>
      <c r="C12" s="13"/>
      <c r="D12" s="13">
        <v>14757665.07</v>
      </c>
      <c r="E12" s="13"/>
      <c r="F12" s="13">
        <v>612782.55000000005</v>
      </c>
      <c r="G12" s="13"/>
      <c r="H12" s="13">
        <v>41093778.079999998</v>
      </c>
    </row>
    <row r="13" spans="1:8" x14ac:dyDescent="0.2">
      <c r="A13" t="s">
        <v>25</v>
      </c>
      <c r="B13" s="13">
        <v>1815800.5250000006</v>
      </c>
      <c r="C13" s="13"/>
      <c r="D13" s="13">
        <v>8116715.7885000007</v>
      </c>
      <c r="E13" s="13"/>
      <c r="F13" s="13">
        <v>337030.40250000003</v>
      </c>
      <c r="G13" s="13"/>
      <c r="H13" s="13">
        <v>22601577.944000002</v>
      </c>
    </row>
    <row r="14" spans="1:8" x14ac:dyDescent="0.2">
      <c r="A14" t="s">
        <v>32</v>
      </c>
      <c r="B14" s="13">
        <v>1485654.9750000006</v>
      </c>
      <c r="C14" s="13"/>
      <c r="D14" s="13">
        <v>6640949.2815000005</v>
      </c>
      <c r="E14" s="13"/>
      <c r="F14" s="13">
        <v>275752.14750000002</v>
      </c>
      <c r="G14" s="13"/>
      <c r="H14" s="13">
        <v>18492200.136</v>
      </c>
    </row>
    <row r="15" spans="1:8" x14ac:dyDescent="0.2">
      <c r="A15" t="s">
        <v>5</v>
      </c>
      <c r="B15" s="28">
        <v>1109</v>
      </c>
      <c r="C15" s="13"/>
      <c r="D15" s="13"/>
      <c r="E15" s="13"/>
      <c r="F15" s="13"/>
      <c r="G15" s="13"/>
      <c r="H15" s="13"/>
    </row>
    <row r="16" spans="1:8" x14ac:dyDescent="0.2">
      <c r="B16" s="13"/>
      <c r="C16" s="13"/>
      <c r="D16" s="13"/>
      <c r="E16" s="13"/>
      <c r="F16" s="13"/>
      <c r="G16" s="13"/>
      <c r="H16" s="13"/>
    </row>
    <row r="17" spans="1:8" x14ac:dyDescent="0.2">
      <c r="B17" s="13"/>
      <c r="C17" s="13"/>
      <c r="D17" s="13"/>
      <c r="E17" s="13"/>
      <c r="F17" s="13"/>
      <c r="G17" s="13"/>
      <c r="H17" s="13"/>
    </row>
    <row r="18" spans="1:8" x14ac:dyDescent="0.2">
      <c r="A18" s="8" t="s">
        <v>4</v>
      </c>
      <c r="B18" s="13"/>
      <c r="C18" s="13"/>
      <c r="D18" s="13"/>
      <c r="E18" s="13"/>
      <c r="F18" s="13"/>
      <c r="G18" s="13"/>
      <c r="H18" s="13"/>
    </row>
    <row r="19" spans="1:8" x14ac:dyDescent="0.2">
      <c r="A19" t="s">
        <v>1</v>
      </c>
      <c r="B19" s="13">
        <v>59467824.990000002</v>
      </c>
      <c r="C19" s="13"/>
      <c r="D19" s="13">
        <v>263306567.14000002</v>
      </c>
      <c r="E19" s="13"/>
      <c r="F19" s="13">
        <v>11589688.880000001</v>
      </c>
      <c r="G19" s="13"/>
      <c r="H19" s="13">
        <v>753150598.82999992</v>
      </c>
    </row>
    <row r="20" spans="1:8" x14ac:dyDescent="0.2">
      <c r="A20" t="s">
        <v>2</v>
      </c>
      <c r="B20" s="13">
        <v>54085863.040000007</v>
      </c>
      <c r="C20" s="13"/>
      <c r="D20" s="13">
        <v>239680388.55000007</v>
      </c>
      <c r="E20" s="13"/>
      <c r="F20" s="13">
        <v>10482445.630000001</v>
      </c>
      <c r="G20" s="13"/>
      <c r="H20" s="13">
        <v>686207106.53000009</v>
      </c>
    </row>
    <row r="21" spans="1:8" x14ac:dyDescent="0.2">
      <c r="A21" t="s">
        <v>0</v>
      </c>
      <c r="B21" s="13">
        <v>60755.75</v>
      </c>
      <c r="C21" s="13"/>
      <c r="D21" s="13">
        <v>226031.39</v>
      </c>
      <c r="E21" s="13"/>
      <c r="F21" s="13">
        <v>25058.36</v>
      </c>
      <c r="G21" s="13"/>
      <c r="H21" s="13">
        <v>661991.5</v>
      </c>
    </row>
    <row r="22" spans="1:8" x14ac:dyDescent="0.2">
      <c r="A22" t="s">
        <v>31</v>
      </c>
      <c r="B22" s="13">
        <v>5321206.2</v>
      </c>
      <c r="C22" s="13"/>
      <c r="D22" s="13">
        <v>23400147.199999992</v>
      </c>
      <c r="E22" s="13"/>
      <c r="F22" s="13">
        <v>1082184.8899999999</v>
      </c>
      <c r="G22" s="13"/>
      <c r="H22" s="13">
        <v>66281500.799999997</v>
      </c>
    </row>
    <row r="23" spans="1:8" x14ac:dyDescent="0.2">
      <c r="A23" t="s">
        <v>25</v>
      </c>
      <c r="B23" s="13">
        <v>2926663.41</v>
      </c>
      <c r="C23" s="13"/>
      <c r="D23" s="13">
        <v>12870080.959999997</v>
      </c>
      <c r="E23" s="13"/>
      <c r="F23" s="13">
        <v>595201.68949999998</v>
      </c>
      <c r="G23" s="13"/>
      <c r="H23" s="13">
        <v>36454825.439999998</v>
      </c>
    </row>
    <row r="24" spans="1:8" x14ac:dyDescent="0.2">
      <c r="A24" t="s">
        <v>32</v>
      </c>
      <c r="B24" s="13">
        <v>2394542.79</v>
      </c>
      <c r="C24" s="13"/>
      <c r="D24" s="13">
        <v>10530066.239999996</v>
      </c>
      <c r="E24" s="13"/>
      <c r="F24" s="13">
        <v>486983.20049999998</v>
      </c>
      <c r="G24" s="13"/>
      <c r="H24" s="13">
        <v>29826675.359999999</v>
      </c>
    </row>
    <row r="25" spans="1:8" x14ac:dyDescent="0.2">
      <c r="A25" t="s">
        <v>5</v>
      </c>
      <c r="B25" s="28">
        <v>2076</v>
      </c>
      <c r="C25" s="13"/>
      <c r="D25" s="13"/>
      <c r="E25" s="13"/>
      <c r="F25" s="13"/>
      <c r="G25" s="13"/>
      <c r="H25" s="13"/>
    </row>
    <row r="26" spans="1:8" x14ac:dyDescent="0.2">
      <c r="B26" s="13"/>
      <c r="C26" s="13"/>
      <c r="D26" s="13"/>
      <c r="E26" s="13"/>
      <c r="F26" s="13"/>
      <c r="G26" s="13"/>
      <c r="H26" s="13"/>
    </row>
    <row r="27" spans="1:8" x14ac:dyDescent="0.2">
      <c r="B27" s="13"/>
      <c r="C27" s="13"/>
      <c r="D27" s="13"/>
      <c r="E27" s="13"/>
      <c r="F27" s="13"/>
      <c r="G27" s="13"/>
      <c r="H27" s="13"/>
    </row>
    <row r="28" spans="1:8" x14ac:dyDescent="0.2">
      <c r="A28" s="25" t="s">
        <v>41</v>
      </c>
      <c r="B28" s="13"/>
      <c r="C28" s="13"/>
      <c r="D28" s="13"/>
      <c r="E28" s="13"/>
      <c r="F28" s="13"/>
      <c r="G28" s="13"/>
      <c r="H28" s="13"/>
    </row>
    <row r="29" spans="1:8" x14ac:dyDescent="0.2">
      <c r="A29" t="s">
        <v>1</v>
      </c>
      <c r="B29" s="13">
        <v>59135499.840000004</v>
      </c>
      <c r="C29" s="13"/>
      <c r="D29" s="13">
        <v>256168624.20000002</v>
      </c>
      <c r="E29" s="13"/>
      <c r="F29" s="13">
        <v>10624197.779999999</v>
      </c>
      <c r="G29" s="13"/>
      <c r="H29" s="13">
        <v>567020655.16999996</v>
      </c>
    </row>
    <row r="30" spans="1:8" x14ac:dyDescent="0.2">
      <c r="A30" t="s">
        <v>2</v>
      </c>
      <c r="B30" s="13">
        <v>53598760.93</v>
      </c>
      <c r="C30" s="13"/>
      <c r="D30" s="13">
        <v>231593280.22000003</v>
      </c>
      <c r="E30" s="13"/>
      <c r="F30" s="13">
        <v>9700304.9600000009</v>
      </c>
      <c r="G30" s="13"/>
      <c r="H30" s="13">
        <v>512758634.97000003</v>
      </c>
    </row>
    <row r="31" spans="1:8" x14ac:dyDescent="0.2">
      <c r="A31" t="s">
        <v>0</v>
      </c>
      <c r="B31" s="13">
        <v>94877.5</v>
      </c>
      <c r="C31" s="13"/>
      <c r="D31" s="13">
        <v>342575.25</v>
      </c>
      <c r="E31" s="13"/>
      <c r="F31" s="13">
        <v>17726.25</v>
      </c>
      <c r="G31" s="13"/>
      <c r="H31" s="13">
        <v>361505.5</v>
      </c>
    </row>
    <row r="32" spans="1:8" x14ac:dyDescent="0.2">
      <c r="A32" t="s">
        <v>31</v>
      </c>
      <c r="B32" s="13">
        <v>5441861.4100000039</v>
      </c>
      <c r="C32" s="13"/>
      <c r="D32" s="13">
        <v>24232768.73</v>
      </c>
      <c r="E32" s="13"/>
      <c r="F32" s="13">
        <v>906166.56999999844</v>
      </c>
      <c r="G32" s="13"/>
      <c r="H32" s="13">
        <v>53900514.699999996</v>
      </c>
    </row>
    <row r="33" spans="1:8" x14ac:dyDescent="0.2">
      <c r="A33" t="s">
        <v>25</v>
      </c>
      <c r="B33" s="13">
        <v>2993023.7755000023</v>
      </c>
      <c r="C33" s="13"/>
      <c r="D33" s="13">
        <v>13328022.801500002</v>
      </c>
      <c r="E33" s="13"/>
      <c r="F33" s="13">
        <v>498391.61349999916</v>
      </c>
      <c r="G33" s="13"/>
      <c r="H33" s="13">
        <v>29645283.085000001</v>
      </c>
    </row>
    <row r="34" spans="1:8" x14ac:dyDescent="0.2">
      <c r="A34" t="s">
        <v>32</v>
      </c>
      <c r="B34" s="13">
        <v>2448837.634500002</v>
      </c>
      <c r="C34" s="13"/>
      <c r="D34" s="13">
        <v>10904745.9285</v>
      </c>
      <c r="E34" s="13"/>
      <c r="F34" s="13">
        <v>407774.95649999933</v>
      </c>
      <c r="G34" s="13"/>
      <c r="H34" s="13">
        <v>24255231.614999998</v>
      </c>
    </row>
    <row r="35" spans="1:8" x14ac:dyDescent="0.2">
      <c r="A35" t="s">
        <v>5</v>
      </c>
      <c r="B35" s="26">
        <v>2744</v>
      </c>
      <c r="C35" s="13"/>
      <c r="D35" s="13"/>
      <c r="E35" s="13"/>
      <c r="F35" s="13"/>
      <c r="G35" s="13"/>
      <c r="H35" s="13"/>
    </row>
    <row r="36" spans="1:8" x14ac:dyDescent="0.2">
      <c r="B36" s="13"/>
      <c r="C36" s="13"/>
      <c r="D36" s="13"/>
      <c r="E36" s="13"/>
      <c r="F36" s="13"/>
      <c r="G36" s="13"/>
      <c r="H36" s="13"/>
    </row>
    <row r="37" spans="1:8" x14ac:dyDescent="0.2">
      <c r="B37" s="13"/>
      <c r="C37" s="13"/>
      <c r="D37" s="13"/>
      <c r="E37" s="13"/>
      <c r="F37" s="13"/>
      <c r="G37" s="13"/>
      <c r="H37" s="13"/>
    </row>
    <row r="38" spans="1:8" ht="75.95" customHeight="1" x14ac:dyDescent="0.2">
      <c r="A38" s="61" t="s">
        <v>51</v>
      </c>
      <c r="B38" s="61"/>
      <c r="C38" s="61"/>
      <c r="D38" s="61"/>
      <c r="E38" s="61"/>
      <c r="F38" s="61"/>
      <c r="G38" s="61"/>
      <c r="H38" s="61"/>
    </row>
    <row r="39" spans="1:8" x14ac:dyDescent="0.2">
      <c r="B39" s="13"/>
      <c r="C39" s="13"/>
      <c r="D39" s="13"/>
      <c r="E39" s="13"/>
      <c r="F39" s="13"/>
      <c r="G39" s="13"/>
      <c r="H39" s="13"/>
    </row>
    <row r="40" spans="1:8" x14ac:dyDescent="0.2">
      <c r="A40" s="25" t="s">
        <v>50</v>
      </c>
      <c r="B40" s="13"/>
      <c r="C40" s="13"/>
      <c r="D40" s="13"/>
      <c r="E40" s="13"/>
      <c r="F40" s="13"/>
      <c r="G40" s="13"/>
      <c r="H40" s="13"/>
    </row>
    <row r="41" spans="1:8" x14ac:dyDescent="0.2">
      <c r="A41" t="s">
        <v>1</v>
      </c>
      <c r="B41" s="13">
        <v>41236815.620000005</v>
      </c>
      <c r="C41" s="13"/>
      <c r="D41" s="13">
        <v>206071163.07999992</v>
      </c>
      <c r="E41" s="13"/>
      <c r="F41" s="13">
        <v>6811688.0899999999</v>
      </c>
      <c r="G41" s="13"/>
      <c r="H41" s="13">
        <v>224332214.72999993</v>
      </c>
    </row>
    <row r="42" spans="1:8" x14ac:dyDescent="0.2">
      <c r="A42" t="s">
        <v>2</v>
      </c>
      <c r="B42" s="13">
        <v>37446093.419999994</v>
      </c>
      <c r="C42" s="13"/>
      <c r="D42" s="13">
        <v>186914595.46000004</v>
      </c>
      <c r="E42" s="13"/>
      <c r="F42" s="13">
        <v>6236517.3799999999</v>
      </c>
      <c r="G42" s="13"/>
      <c r="H42" s="13">
        <v>203533101.03000003</v>
      </c>
    </row>
    <row r="43" spans="1:8" x14ac:dyDescent="0.2">
      <c r="A43" t="s">
        <v>0</v>
      </c>
      <c r="B43" s="13">
        <v>20907.75</v>
      </c>
      <c r="C43" s="13"/>
      <c r="D43" s="13">
        <v>61919</v>
      </c>
      <c r="E43" s="13"/>
      <c r="F43" s="13">
        <v>2153</v>
      </c>
      <c r="G43" s="13"/>
      <c r="H43" s="13">
        <v>84288.91</v>
      </c>
    </row>
    <row r="44" spans="1:8" x14ac:dyDescent="0.2">
      <c r="A44" t="s">
        <v>31</v>
      </c>
      <c r="B44" s="13">
        <v>3769814.45</v>
      </c>
      <c r="C44" s="13"/>
      <c r="D44" s="13">
        <v>19094648.620000008</v>
      </c>
      <c r="E44" s="13"/>
      <c r="F44" s="13">
        <v>573017.71</v>
      </c>
      <c r="G44" s="13"/>
      <c r="H44" s="13">
        <v>20714824.79000001</v>
      </c>
    </row>
    <row r="45" spans="1:8" x14ac:dyDescent="0.2">
      <c r="A45" t="s">
        <v>25</v>
      </c>
      <c r="B45" s="13">
        <v>2073397.9475000002</v>
      </c>
      <c r="C45" s="13"/>
      <c r="D45" s="13">
        <v>10502056.741000006</v>
      </c>
      <c r="E45" s="13"/>
      <c r="F45" s="13">
        <v>315159.74050000001</v>
      </c>
      <c r="G45" s="13"/>
      <c r="H45" s="13">
        <v>11393153.634500006</v>
      </c>
    </row>
    <row r="46" spans="1:8" x14ac:dyDescent="0.2">
      <c r="A46" t="s">
        <v>32</v>
      </c>
      <c r="B46" s="13">
        <v>1696416.5025000002</v>
      </c>
      <c r="C46" s="13"/>
      <c r="D46" s="13">
        <v>8592591.8790000044</v>
      </c>
      <c r="E46" s="13"/>
      <c r="F46" s="13">
        <v>257857.96949999998</v>
      </c>
      <c r="G46" s="13"/>
      <c r="H46" s="13">
        <v>9321671.1555000041</v>
      </c>
    </row>
    <row r="47" spans="1:8" x14ac:dyDescent="0.2">
      <c r="A47" t="s">
        <v>5</v>
      </c>
      <c r="B47" s="28">
        <v>2000</v>
      </c>
      <c r="C47" s="13"/>
      <c r="D47" s="13"/>
      <c r="E47" s="13"/>
      <c r="F47" s="13"/>
      <c r="G47" s="13"/>
      <c r="H47" s="13"/>
    </row>
    <row r="48" spans="1:8" x14ac:dyDescent="0.2">
      <c r="B48" s="13"/>
      <c r="C48" s="13"/>
      <c r="D48" s="13"/>
      <c r="E48" s="13"/>
      <c r="F48" s="13"/>
      <c r="G48" s="13"/>
      <c r="H48" s="13"/>
    </row>
    <row r="49" spans="1:8" x14ac:dyDescent="0.2">
      <c r="B49" s="13"/>
      <c r="C49" s="13"/>
      <c r="D49" s="13"/>
      <c r="E49" s="13"/>
      <c r="F49" s="13"/>
      <c r="G49" s="13"/>
      <c r="H49" s="13"/>
    </row>
    <row r="50" spans="1:8" x14ac:dyDescent="0.2">
      <c r="A50" s="8" t="s">
        <v>6</v>
      </c>
      <c r="B50" s="13"/>
      <c r="C50" s="13"/>
      <c r="D50" s="13"/>
      <c r="E50" s="13"/>
      <c r="F50" s="13"/>
      <c r="G50" s="13"/>
      <c r="H50" s="13"/>
    </row>
    <row r="51" spans="1:8" x14ac:dyDescent="0.2">
      <c r="A51" t="s">
        <v>1</v>
      </c>
      <c r="B51" s="13">
        <v>195340352.66999999</v>
      </c>
      <c r="C51" s="13"/>
      <c r="D51" s="13">
        <v>878538826.33000004</v>
      </c>
      <c r="E51" s="13"/>
      <c r="F51" s="13">
        <v>35857527.719999999</v>
      </c>
      <c r="G51" s="13"/>
      <c r="H51" s="13">
        <v>1968302013.6699998</v>
      </c>
    </row>
    <row r="52" spans="1:8" x14ac:dyDescent="0.2">
      <c r="A52" t="s">
        <v>2</v>
      </c>
      <c r="B52" s="13">
        <v>177329474.11000001</v>
      </c>
      <c r="C52" s="13"/>
      <c r="D52" s="13">
        <v>796423071.06999969</v>
      </c>
      <c r="E52" s="13"/>
      <c r="F52" s="13">
        <v>32638438.390000001</v>
      </c>
      <c r="G52" s="13"/>
      <c r="H52" s="13">
        <v>1785396351.4199998</v>
      </c>
    </row>
    <row r="53" spans="1:8" x14ac:dyDescent="0.2">
      <c r="A53" t="s">
        <v>0</v>
      </c>
      <c r="B53" s="13">
        <v>176541</v>
      </c>
      <c r="C53" s="13"/>
      <c r="D53" s="13">
        <v>630525.64</v>
      </c>
      <c r="E53" s="13"/>
      <c r="F53" s="13">
        <v>44937.61</v>
      </c>
      <c r="G53" s="13"/>
      <c r="H53" s="13">
        <v>1114195.9099999999</v>
      </c>
    </row>
    <row r="54" spans="1:8" x14ac:dyDescent="0.2">
      <c r="A54" t="s">
        <v>30</v>
      </c>
      <c r="B54" s="13">
        <v>0</v>
      </c>
      <c r="C54" s="13"/>
      <c r="D54" s="13">
        <v>0</v>
      </c>
      <c r="E54" s="13"/>
      <c r="F54" s="13">
        <v>0</v>
      </c>
      <c r="G54" s="13"/>
      <c r="H54" s="13">
        <v>199152.03</v>
      </c>
    </row>
    <row r="55" spans="1:8" x14ac:dyDescent="0.2">
      <c r="A55" t="s">
        <v>31</v>
      </c>
      <c r="B55" s="13">
        <v>17834337.559999999</v>
      </c>
      <c r="C55" s="13"/>
      <c r="D55" s="13">
        <v>81485229.61999999</v>
      </c>
      <c r="E55" s="13"/>
      <c r="F55" s="13">
        <v>3174151.72</v>
      </c>
      <c r="G55" s="13"/>
      <c r="H55" s="13">
        <v>181990618.36999997</v>
      </c>
    </row>
    <row r="56" spans="1:8" x14ac:dyDescent="0.2">
      <c r="A56" t="s">
        <v>25</v>
      </c>
      <c r="B56" s="13">
        <v>9808885.6579999998</v>
      </c>
      <c r="C56" s="13"/>
      <c r="D56" s="13">
        <v>44816876.291000001</v>
      </c>
      <c r="E56" s="13"/>
      <c r="F56" s="13">
        <v>1745783.4460000002</v>
      </c>
      <c r="G56" s="13"/>
      <c r="H56" s="13">
        <v>100094840.10349999</v>
      </c>
    </row>
    <row r="57" spans="1:8" x14ac:dyDescent="0.2">
      <c r="A57" t="s">
        <v>32</v>
      </c>
      <c r="B57" s="13">
        <v>8025451.9019999998</v>
      </c>
      <c r="C57" s="13"/>
      <c r="D57" s="13">
        <v>36668353.328999996</v>
      </c>
      <c r="E57" s="13"/>
      <c r="F57" s="13">
        <v>1428368.2740000002</v>
      </c>
      <c r="G57" s="13"/>
      <c r="H57" s="13">
        <v>81895778.266499996</v>
      </c>
    </row>
    <row r="58" spans="1:8" x14ac:dyDescent="0.2">
      <c r="A58" t="s">
        <v>5</v>
      </c>
      <c r="B58" s="26">
        <v>7929</v>
      </c>
    </row>
    <row r="59" spans="1:8" x14ac:dyDescent="0.2">
      <c r="B59" s="28"/>
    </row>
    <row r="61" spans="1:8" ht="76.5" customHeight="1" x14ac:dyDescent="0.2">
      <c r="A61" s="61" t="s">
        <v>51</v>
      </c>
      <c r="B61" s="61"/>
      <c r="C61" s="61"/>
      <c r="D61" s="61"/>
      <c r="E61" s="61"/>
      <c r="F61" s="61"/>
      <c r="G61" s="61"/>
      <c r="H61" s="61"/>
    </row>
    <row r="62" spans="1:8" x14ac:dyDescent="0.2">
      <c r="A62" s="29"/>
    </row>
    <row r="63" spans="1:8" x14ac:dyDescent="0.2">
      <c r="A63" s="29"/>
    </row>
    <row r="64" spans="1:8" x14ac:dyDescent="0.2">
      <c r="A64" s="29"/>
    </row>
    <row r="65" spans="1:1" x14ac:dyDescent="0.2">
      <c r="A65" s="29"/>
    </row>
  </sheetData>
  <mergeCells count="4">
    <mergeCell ref="A1:H1"/>
    <mergeCell ref="A2:H2"/>
    <mergeCell ref="A38:H38"/>
    <mergeCell ref="A61:H61"/>
  </mergeCells>
  <phoneticPr fontId="4" type="noConversion"/>
  <pageMargins left="0.75" right="0.75" top="1" bottom="1" header="0.5" footer="0.5"/>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65"/>
  <sheetViews>
    <sheetView workbookViewId="0">
      <selection activeCell="A38" sqref="A38:F38"/>
    </sheetView>
  </sheetViews>
  <sheetFormatPr defaultRowHeight="12.75" x14ac:dyDescent="0.2"/>
  <cols>
    <col min="1" max="1" width="24" customWidth="1"/>
    <col min="2" max="2" width="18.7109375" customWidth="1"/>
    <col min="3" max="3" width="4" customWidth="1"/>
    <col min="4" max="4" width="17.28515625" bestFit="1" customWidth="1"/>
    <col min="5" max="5" width="3.7109375" customWidth="1"/>
    <col min="6" max="6" width="17.28515625" bestFit="1" customWidth="1"/>
  </cols>
  <sheetData>
    <row r="1" spans="1:6" ht="63" customHeight="1" x14ac:dyDescent="0.2">
      <c r="A1" s="63"/>
      <c r="B1" s="63"/>
      <c r="C1" s="63"/>
      <c r="D1" s="63"/>
      <c r="E1" s="63"/>
      <c r="F1" s="63"/>
    </row>
    <row r="2" spans="1:6" ht="18" x14ac:dyDescent="0.25">
      <c r="A2" s="57" t="s">
        <v>22</v>
      </c>
      <c r="B2" s="58"/>
      <c r="C2" s="58"/>
      <c r="D2" s="58"/>
      <c r="E2" s="58"/>
      <c r="F2" s="58"/>
    </row>
    <row r="3" spans="1:6" ht="18" x14ac:dyDescent="0.25">
      <c r="A3" s="14"/>
      <c r="B3" s="15"/>
      <c r="C3" s="15"/>
      <c r="D3" s="17"/>
      <c r="E3" s="17"/>
      <c r="F3" s="17"/>
    </row>
    <row r="4" spans="1:6" x14ac:dyDescent="0.2">
      <c r="B4" s="16" t="s">
        <v>55</v>
      </c>
      <c r="C4" s="10"/>
      <c r="D4" s="16" t="s">
        <v>60</v>
      </c>
      <c r="E4" s="10"/>
      <c r="F4" s="16" t="s">
        <v>28</v>
      </c>
    </row>
    <row r="5" spans="1:6" x14ac:dyDescent="0.2">
      <c r="A5" s="9"/>
      <c r="B5" s="11" t="s">
        <v>62</v>
      </c>
      <c r="C5" s="9"/>
      <c r="D5" s="11" t="s">
        <v>11</v>
      </c>
      <c r="F5" s="11" t="s">
        <v>8</v>
      </c>
    </row>
    <row r="6" spans="1:6" x14ac:dyDescent="0.2">
      <c r="D6" t="s">
        <v>63</v>
      </c>
    </row>
    <row r="7" spans="1:6" x14ac:dyDescent="0.2">
      <c r="A7" s="8" t="s">
        <v>3</v>
      </c>
      <c r="B7" s="8"/>
      <c r="C7" s="8"/>
    </row>
    <row r="8" spans="1:6" x14ac:dyDescent="0.2">
      <c r="A8" t="s">
        <v>1</v>
      </c>
      <c r="B8" s="13">
        <v>36444812.590000004</v>
      </c>
      <c r="C8" s="13"/>
      <c r="D8" s="13">
        <v>43276765.560000002</v>
      </c>
      <c r="E8" s="13"/>
      <c r="F8" s="13">
        <v>460243357.53000003</v>
      </c>
    </row>
    <row r="9" spans="1:6" x14ac:dyDescent="0.2">
      <c r="A9" t="s">
        <v>2</v>
      </c>
      <c r="B9" s="13">
        <v>32994326.949999999</v>
      </c>
      <c r="C9" s="13"/>
      <c r="D9" s="13">
        <v>39213497.370000005</v>
      </c>
      <c r="E9" s="13"/>
      <c r="F9" s="13">
        <v>415891835.84000003</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3450485.64</v>
      </c>
      <c r="C12" s="13"/>
      <c r="D12" s="13">
        <v>4063268.19</v>
      </c>
      <c r="E12" s="13"/>
      <c r="F12" s="13">
        <v>44544263.719999999</v>
      </c>
    </row>
    <row r="13" spans="1:6" x14ac:dyDescent="0.2">
      <c r="A13" t="s">
        <v>25</v>
      </c>
      <c r="B13" s="13">
        <v>1897767.1020000002</v>
      </c>
      <c r="C13" s="13"/>
      <c r="D13" s="13">
        <v>2234797.5045000003</v>
      </c>
      <c r="E13" s="13"/>
      <c r="F13" s="13">
        <v>24499345.046</v>
      </c>
    </row>
    <row r="14" spans="1:6" x14ac:dyDescent="0.2">
      <c r="A14" t="s">
        <v>32</v>
      </c>
      <c r="B14" s="13">
        <v>1552718.5380000002</v>
      </c>
      <c r="C14" s="13"/>
      <c r="D14" s="13">
        <v>1828470.6854999999</v>
      </c>
      <c r="E14" s="13"/>
      <c r="F14" s="13">
        <v>20044918.673999999</v>
      </c>
    </row>
    <row r="15" spans="1:6" x14ac:dyDescent="0.2">
      <c r="A15" t="s">
        <v>5</v>
      </c>
      <c r="B15" s="28">
        <v>1109</v>
      </c>
      <c r="C15" s="13"/>
      <c r="D15" s="13"/>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56223691.059999995</v>
      </c>
      <c r="C19" s="13"/>
      <c r="D19" s="13">
        <v>67813379.939999998</v>
      </c>
      <c r="E19" s="13"/>
      <c r="F19" s="13">
        <v>809374289.88999987</v>
      </c>
    </row>
    <row r="20" spans="1:6" x14ac:dyDescent="0.2">
      <c r="A20" t="s">
        <v>2</v>
      </c>
      <c r="B20" s="13">
        <v>51062992.68</v>
      </c>
      <c r="C20" s="13"/>
      <c r="D20" s="13">
        <v>61545438.310000002</v>
      </c>
      <c r="E20" s="13"/>
      <c r="F20" s="13">
        <v>737270099.21000004</v>
      </c>
    </row>
    <row r="21" spans="1:6" x14ac:dyDescent="0.2">
      <c r="A21" t="s">
        <v>0</v>
      </c>
      <c r="B21" s="13">
        <v>71777.2</v>
      </c>
      <c r="C21" s="13"/>
      <c r="D21" s="13">
        <v>96835.56</v>
      </c>
      <c r="E21" s="13"/>
      <c r="F21" s="13">
        <v>733768.7</v>
      </c>
    </row>
    <row r="22" spans="1:6" x14ac:dyDescent="0.2">
      <c r="A22" t="s">
        <v>31</v>
      </c>
      <c r="B22" s="13">
        <v>5088921.18</v>
      </c>
      <c r="C22" s="13"/>
      <c r="D22" s="13">
        <v>6171106.0699999994</v>
      </c>
      <c r="E22" s="13"/>
      <c r="F22" s="13">
        <v>71370421.979999989</v>
      </c>
    </row>
    <row r="23" spans="1:6" x14ac:dyDescent="0.2">
      <c r="A23" t="s">
        <v>25</v>
      </c>
      <c r="B23" s="13">
        <v>2798906.6490000002</v>
      </c>
      <c r="C23" s="13"/>
      <c r="D23" s="13">
        <v>3394108.3385000001</v>
      </c>
      <c r="E23" s="13"/>
      <c r="F23" s="13">
        <v>39253732.088999994</v>
      </c>
    </row>
    <row r="24" spans="1:6" x14ac:dyDescent="0.2">
      <c r="A24" t="s">
        <v>32</v>
      </c>
      <c r="B24" s="13">
        <v>2290014.531</v>
      </c>
      <c r="C24" s="13"/>
      <c r="D24" s="13">
        <v>2776997.7314999998</v>
      </c>
      <c r="E24" s="13"/>
      <c r="F24" s="13">
        <v>32116689.890999995</v>
      </c>
    </row>
    <row r="25" spans="1:6" x14ac:dyDescent="0.2">
      <c r="A25" t="s">
        <v>5</v>
      </c>
      <c r="B25" s="28">
        <v>2076</v>
      </c>
      <c r="C25" s="13"/>
      <c r="D25" s="13"/>
      <c r="E25" s="13"/>
      <c r="F25" s="13"/>
    </row>
    <row r="26" spans="1:6" x14ac:dyDescent="0.2">
      <c r="B26" s="13"/>
      <c r="C26" s="13"/>
      <c r="D26" s="13"/>
      <c r="E26" s="13"/>
      <c r="F26" s="13"/>
    </row>
    <row r="27" spans="1:6" x14ac:dyDescent="0.2">
      <c r="B27" s="13"/>
      <c r="C27" s="13"/>
      <c r="D27" s="13"/>
      <c r="E27" s="13"/>
      <c r="F27" s="13"/>
    </row>
    <row r="28" spans="1:6" x14ac:dyDescent="0.2">
      <c r="A28" s="25" t="s">
        <v>41</v>
      </c>
      <c r="B28" s="13"/>
      <c r="C28" s="13"/>
      <c r="D28" s="13"/>
      <c r="E28" s="13"/>
      <c r="F28" s="13"/>
    </row>
    <row r="29" spans="1:6" x14ac:dyDescent="0.2">
      <c r="A29" t="s">
        <v>1</v>
      </c>
      <c r="B29" s="13">
        <v>60650382.700000003</v>
      </c>
      <c r="C29" s="13"/>
      <c r="D29" s="13">
        <v>71274580.480000004</v>
      </c>
      <c r="E29" s="13"/>
      <c r="F29" s="13">
        <v>627671037.87</v>
      </c>
    </row>
    <row r="30" spans="1:6" x14ac:dyDescent="0.2">
      <c r="A30" t="s">
        <v>2</v>
      </c>
      <c r="B30" s="13">
        <v>54659320.980000004</v>
      </c>
      <c r="C30" s="13"/>
      <c r="D30" s="13">
        <v>64359625.940000005</v>
      </c>
      <c r="E30" s="13"/>
      <c r="F30" s="13">
        <v>567417955.95000005</v>
      </c>
    </row>
    <row r="31" spans="1:6" x14ac:dyDescent="0.2">
      <c r="A31" t="s">
        <v>0</v>
      </c>
      <c r="B31" s="13">
        <v>257497.8</v>
      </c>
      <c r="C31" s="13"/>
      <c r="D31" s="13">
        <v>275224.05</v>
      </c>
      <c r="E31" s="13"/>
      <c r="F31" s="13">
        <v>619003.30000000005</v>
      </c>
    </row>
    <row r="32" spans="1:6" x14ac:dyDescent="0.2">
      <c r="A32" t="s">
        <v>31</v>
      </c>
      <c r="B32" s="13">
        <v>5733563.9199999981</v>
      </c>
      <c r="C32" s="13"/>
      <c r="D32" s="13">
        <v>6639730.4899999965</v>
      </c>
      <c r="E32" s="13"/>
      <c r="F32" s="13">
        <v>59634078.61999999</v>
      </c>
    </row>
    <row r="33" spans="1:6" x14ac:dyDescent="0.2">
      <c r="A33" t="s">
        <v>25</v>
      </c>
      <c r="B33" s="13">
        <v>3153460.155999999</v>
      </c>
      <c r="C33" s="13"/>
      <c r="D33" s="13">
        <v>3651851.7694999985</v>
      </c>
      <c r="E33" s="13"/>
      <c r="F33" s="13">
        <v>32798743.240999997</v>
      </c>
    </row>
    <row r="34" spans="1:6" x14ac:dyDescent="0.2">
      <c r="A34" t="s">
        <v>32</v>
      </c>
      <c r="B34" s="13">
        <v>2580103.763999999</v>
      </c>
      <c r="C34" s="13"/>
      <c r="D34" s="13">
        <v>2987878.7204999984</v>
      </c>
      <c r="E34" s="13"/>
      <c r="F34" s="13">
        <v>26835335.378999997</v>
      </c>
    </row>
    <row r="35" spans="1:6" x14ac:dyDescent="0.2">
      <c r="A35" t="s">
        <v>5</v>
      </c>
      <c r="B35" s="26">
        <v>2744</v>
      </c>
      <c r="C35" s="13"/>
      <c r="D35" s="13"/>
      <c r="E35" s="13"/>
      <c r="F35" s="13"/>
    </row>
    <row r="36" spans="1:6" x14ac:dyDescent="0.2">
      <c r="B36" s="13"/>
      <c r="C36" s="13"/>
      <c r="D36" s="13"/>
      <c r="E36" s="13"/>
      <c r="F36" s="13"/>
    </row>
    <row r="37" spans="1:6" x14ac:dyDescent="0.2">
      <c r="B37" s="13"/>
      <c r="C37" s="13"/>
      <c r="D37" s="13"/>
      <c r="E37" s="13"/>
      <c r="F37" s="13"/>
    </row>
    <row r="38" spans="1:6" ht="75.95" customHeight="1" x14ac:dyDescent="0.2">
      <c r="A38" s="61" t="s">
        <v>51</v>
      </c>
      <c r="B38" s="61"/>
      <c r="C38" s="61"/>
      <c r="D38" s="61"/>
      <c r="E38" s="61"/>
      <c r="F38" s="61"/>
    </row>
    <row r="39" spans="1:6" x14ac:dyDescent="0.2">
      <c r="B39" s="13"/>
      <c r="C39" s="13"/>
      <c r="D39" s="13"/>
      <c r="E39" s="13"/>
      <c r="F39" s="13"/>
    </row>
    <row r="40" spans="1:6" x14ac:dyDescent="0.2">
      <c r="A40" s="25" t="s">
        <v>50</v>
      </c>
      <c r="B40" s="13"/>
      <c r="C40" s="13"/>
      <c r="D40" s="13"/>
      <c r="E40" s="13"/>
      <c r="F40" s="13"/>
    </row>
    <row r="41" spans="1:6" x14ac:dyDescent="0.2">
      <c r="A41" t="s">
        <v>1</v>
      </c>
      <c r="B41" s="13">
        <v>29826374.370000001</v>
      </c>
      <c r="C41" s="13"/>
      <c r="D41" s="13">
        <v>36638062.460000008</v>
      </c>
      <c r="E41" s="13"/>
      <c r="F41" s="13">
        <v>254158589.09999993</v>
      </c>
    </row>
    <row r="42" spans="1:6" x14ac:dyDescent="0.2">
      <c r="A42" t="s">
        <v>2</v>
      </c>
      <c r="B42" s="13">
        <v>26975066.399999999</v>
      </c>
      <c r="C42" s="13"/>
      <c r="D42" s="13">
        <v>33211583.779999997</v>
      </c>
      <c r="E42" s="13"/>
      <c r="F42" s="13">
        <v>230508167.43000004</v>
      </c>
    </row>
    <row r="43" spans="1:6" x14ac:dyDescent="0.2">
      <c r="A43" t="s">
        <v>0</v>
      </c>
      <c r="B43" s="13">
        <v>12055</v>
      </c>
      <c r="C43" s="13"/>
      <c r="D43" s="13">
        <v>14208</v>
      </c>
      <c r="E43" s="13"/>
      <c r="F43" s="13">
        <v>96343.91</v>
      </c>
    </row>
    <row r="44" spans="1:6" x14ac:dyDescent="0.2">
      <c r="A44" t="s">
        <v>31</v>
      </c>
      <c r="B44" s="13">
        <v>2839252.97</v>
      </c>
      <c r="C44" s="13"/>
      <c r="D44" s="13">
        <v>3412270.68</v>
      </c>
      <c r="E44" s="13"/>
      <c r="F44" s="13">
        <v>23554077.760000009</v>
      </c>
    </row>
    <row r="45" spans="1:6" x14ac:dyDescent="0.2">
      <c r="A45" t="s">
        <v>25</v>
      </c>
      <c r="B45" s="13">
        <v>1561589.1335000002</v>
      </c>
      <c r="C45" s="13"/>
      <c r="D45" s="13">
        <v>1876748.8740000003</v>
      </c>
      <c r="E45" s="13"/>
      <c r="F45" s="13">
        <v>12954742.768000007</v>
      </c>
    </row>
    <row r="46" spans="1:6" x14ac:dyDescent="0.2">
      <c r="A46" t="s">
        <v>32</v>
      </c>
      <c r="B46" s="13">
        <v>1277663.8365000002</v>
      </c>
      <c r="C46" s="13"/>
      <c r="D46" s="13">
        <v>1535521.8060000001</v>
      </c>
      <c r="E46" s="13"/>
      <c r="F46" s="13">
        <v>10599334.992000004</v>
      </c>
    </row>
    <row r="47" spans="1:6" x14ac:dyDescent="0.2">
      <c r="A47" t="s">
        <v>5</v>
      </c>
      <c r="B47" s="28">
        <v>2000</v>
      </c>
      <c r="C47" s="13"/>
      <c r="D47" s="13"/>
      <c r="E47" s="13"/>
      <c r="F47" s="13"/>
    </row>
    <row r="48" spans="1:6" x14ac:dyDescent="0.2">
      <c r="B48" s="13"/>
      <c r="C48" s="13"/>
      <c r="D48" s="13"/>
      <c r="E48" s="13"/>
      <c r="F48" s="13"/>
    </row>
    <row r="49" spans="1:6" x14ac:dyDescent="0.2">
      <c r="B49" s="13"/>
      <c r="C49" s="13"/>
      <c r="D49" s="13"/>
      <c r="E49" s="13"/>
      <c r="F49" s="13"/>
    </row>
    <row r="50" spans="1:6" x14ac:dyDescent="0.2">
      <c r="A50" s="8" t="s">
        <v>6</v>
      </c>
      <c r="B50" s="13"/>
      <c r="C50" s="13"/>
      <c r="D50" s="13"/>
      <c r="E50" s="13"/>
      <c r="F50" s="13"/>
    </row>
    <row r="51" spans="1:6" x14ac:dyDescent="0.2">
      <c r="A51" t="s">
        <v>1</v>
      </c>
      <c r="B51" s="13">
        <v>183145260.72</v>
      </c>
      <c r="C51" s="13"/>
      <c r="D51" s="13">
        <v>219002788.44</v>
      </c>
      <c r="E51" s="13"/>
      <c r="F51" s="13">
        <v>2151447274.3899999</v>
      </c>
    </row>
    <row r="52" spans="1:6" x14ac:dyDescent="0.2">
      <c r="A52" t="s">
        <v>2</v>
      </c>
      <c r="B52" s="13">
        <v>165691707.00999999</v>
      </c>
      <c r="C52" s="13"/>
      <c r="D52" s="13">
        <v>198330145.39999998</v>
      </c>
      <c r="E52" s="13"/>
      <c r="F52" s="13">
        <v>1951088058.4299998</v>
      </c>
    </row>
    <row r="53" spans="1:6" x14ac:dyDescent="0.2">
      <c r="A53" t="s">
        <v>0</v>
      </c>
      <c r="B53" s="13">
        <v>341330</v>
      </c>
      <c r="C53" s="13"/>
      <c r="D53" s="13">
        <v>386267.61</v>
      </c>
      <c r="E53" s="13"/>
      <c r="F53" s="13">
        <v>1455525.91</v>
      </c>
    </row>
    <row r="54" spans="1:6" x14ac:dyDescent="0.2">
      <c r="A54" t="s">
        <v>30</v>
      </c>
      <c r="B54" s="13">
        <v>0</v>
      </c>
      <c r="C54" s="13"/>
      <c r="D54" s="13">
        <v>0</v>
      </c>
      <c r="E54" s="13"/>
      <c r="F54" s="13">
        <v>199152.03</v>
      </c>
    </row>
    <row r="55" spans="1:6" x14ac:dyDescent="0.2">
      <c r="A55" t="s">
        <v>31</v>
      </c>
      <c r="B55" s="13">
        <v>17112223.709999997</v>
      </c>
      <c r="C55" s="13"/>
      <c r="D55" s="13">
        <v>20286375.43</v>
      </c>
      <c r="E55" s="13"/>
      <c r="F55" s="13">
        <v>199102842.07999998</v>
      </c>
    </row>
    <row r="56" spans="1:6" x14ac:dyDescent="0.2">
      <c r="A56" t="s">
        <v>25</v>
      </c>
      <c r="B56" s="13">
        <v>9411723.0405000001</v>
      </c>
      <c r="C56" s="13"/>
      <c r="D56" s="13">
        <v>11157506.486500001</v>
      </c>
      <c r="E56" s="13"/>
      <c r="F56" s="13">
        <v>109506563.14399999</v>
      </c>
    </row>
    <row r="57" spans="1:6" x14ac:dyDescent="0.2">
      <c r="A57" t="s">
        <v>32</v>
      </c>
      <c r="B57" s="13">
        <v>7700500.6694999989</v>
      </c>
      <c r="C57" s="13"/>
      <c r="D57" s="13">
        <v>9128868.943500001</v>
      </c>
      <c r="E57" s="13"/>
      <c r="F57" s="13">
        <v>89596278.93599999</v>
      </c>
    </row>
    <row r="58" spans="1:6" x14ac:dyDescent="0.2">
      <c r="A58" t="s">
        <v>5</v>
      </c>
      <c r="B58" s="26">
        <v>7929</v>
      </c>
    </row>
    <row r="61" spans="1:6" ht="76.5" customHeight="1" x14ac:dyDescent="0.2">
      <c r="A61" s="61" t="s">
        <v>51</v>
      </c>
      <c r="B61" s="61"/>
      <c r="C61" s="61"/>
      <c r="D61" s="61"/>
      <c r="E61" s="61"/>
      <c r="F61" s="61"/>
    </row>
    <row r="62" spans="1:6" x14ac:dyDescent="0.2">
      <c r="A62" s="29"/>
    </row>
    <row r="63" spans="1:6" x14ac:dyDescent="0.2">
      <c r="A63" s="29"/>
    </row>
    <row r="64" spans="1:6" x14ac:dyDescent="0.2">
      <c r="A64" s="29"/>
    </row>
    <row r="65" spans="1:1" x14ac:dyDescent="0.2">
      <c r="A65" s="29"/>
    </row>
  </sheetData>
  <mergeCells count="4">
    <mergeCell ref="A1:F1"/>
    <mergeCell ref="A2:F2"/>
    <mergeCell ref="A38:F38"/>
    <mergeCell ref="A61:F61"/>
  </mergeCells>
  <phoneticPr fontId="4" type="noConversion"/>
  <pageMargins left="0.75" right="0.75" top="1" bottom="1" header="0.5" footer="0.5"/>
  <headerFooter alignWithMargins="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F65"/>
  <sheetViews>
    <sheetView workbookViewId="0">
      <selection sqref="A1:F1"/>
    </sheetView>
  </sheetViews>
  <sheetFormatPr defaultRowHeight="12.75" x14ac:dyDescent="0.2"/>
  <cols>
    <col min="1" max="1" width="24" customWidth="1"/>
    <col min="2" max="2" width="18.7109375" customWidth="1"/>
    <col min="3" max="3" width="4" customWidth="1"/>
    <col min="4" max="4" width="24.42578125" bestFit="1" customWidth="1"/>
    <col min="5" max="5" width="3.7109375" customWidth="1"/>
    <col min="6" max="6" width="25.5703125" bestFit="1" customWidth="1"/>
  </cols>
  <sheetData>
    <row r="1" spans="1:6" ht="63" customHeight="1" x14ac:dyDescent="0.2">
      <c r="A1" s="63"/>
      <c r="B1" s="63"/>
      <c r="C1" s="63"/>
      <c r="D1" s="63"/>
      <c r="E1" s="63"/>
      <c r="F1" s="63"/>
    </row>
    <row r="2" spans="1:6" ht="18" x14ac:dyDescent="0.25">
      <c r="A2" s="57" t="s">
        <v>22</v>
      </c>
      <c r="B2" s="58"/>
      <c r="C2" s="58"/>
      <c r="D2" s="58"/>
      <c r="E2" s="58"/>
      <c r="F2" s="58"/>
    </row>
    <row r="3" spans="1:6" ht="18" x14ac:dyDescent="0.25">
      <c r="A3" s="14"/>
      <c r="B3" s="15"/>
      <c r="C3" s="15"/>
      <c r="D3" s="17"/>
      <c r="E3" s="17"/>
      <c r="F3" s="17"/>
    </row>
    <row r="4" spans="1:6" x14ac:dyDescent="0.2">
      <c r="B4" s="16" t="s">
        <v>55</v>
      </c>
      <c r="C4" s="10"/>
      <c r="D4" s="16" t="s">
        <v>60</v>
      </c>
      <c r="E4" s="10"/>
      <c r="F4" s="16" t="s">
        <v>28</v>
      </c>
    </row>
    <row r="5" spans="1:6" x14ac:dyDescent="0.2">
      <c r="A5" s="9"/>
      <c r="B5" s="11" t="s">
        <v>64</v>
      </c>
      <c r="C5" s="9"/>
      <c r="D5" s="11" t="s">
        <v>11</v>
      </c>
      <c r="F5" s="11" t="s">
        <v>8</v>
      </c>
    </row>
    <row r="6" spans="1:6" x14ac:dyDescent="0.2">
      <c r="D6" t="s">
        <v>63</v>
      </c>
    </row>
    <row r="7" spans="1:6" x14ac:dyDescent="0.2">
      <c r="A7" s="8" t="s">
        <v>3</v>
      </c>
      <c r="B7" s="8"/>
      <c r="C7" s="8"/>
    </row>
    <row r="8" spans="1:6" x14ac:dyDescent="0.2">
      <c r="A8" t="s">
        <v>1</v>
      </c>
      <c r="B8" s="13">
        <v>40352757.960000008</v>
      </c>
      <c r="C8" s="13"/>
      <c r="D8" s="13">
        <v>83629523.520000011</v>
      </c>
      <c r="E8" s="13"/>
      <c r="F8" s="13">
        <v>500596115.49000001</v>
      </c>
    </row>
    <row r="9" spans="1:6" x14ac:dyDescent="0.2">
      <c r="A9" t="s">
        <v>2</v>
      </c>
      <c r="B9" s="13">
        <v>36466533.839999996</v>
      </c>
      <c r="C9" s="13"/>
      <c r="D9" s="13">
        <v>75680031.210000008</v>
      </c>
      <c r="E9" s="13"/>
      <c r="F9" s="13">
        <v>452358369.68000001</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3886224.1200000122</v>
      </c>
      <c r="C12" s="13"/>
      <c r="D12" s="13">
        <v>7949492.3100000117</v>
      </c>
      <c r="E12" s="13"/>
      <c r="F12" s="13">
        <v>48430487.840000011</v>
      </c>
    </row>
    <row r="13" spans="1:6" x14ac:dyDescent="0.2">
      <c r="A13" t="s">
        <v>25</v>
      </c>
      <c r="B13" s="13">
        <v>2137423.2660000068</v>
      </c>
      <c r="C13" s="13"/>
      <c r="D13" s="13">
        <v>4372220.7705000071</v>
      </c>
      <c r="E13" s="13"/>
      <c r="F13" s="13">
        <v>26636768.312000006</v>
      </c>
    </row>
    <row r="14" spans="1:6" x14ac:dyDescent="0.2">
      <c r="A14" t="s">
        <v>32</v>
      </c>
      <c r="B14" s="13">
        <v>1748800.8540000056</v>
      </c>
      <c r="C14" s="13"/>
      <c r="D14" s="13">
        <v>3577271.5395000055</v>
      </c>
      <c r="E14" s="13"/>
      <c r="F14" s="13">
        <v>21793719.528000005</v>
      </c>
    </row>
    <row r="15" spans="1:6" x14ac:dyDescent="0.2">
      <c r="A15" t="s">
        <v>5</v>
      </c>
      <c r="B15" s="28">
        <v>1109</v>
      </c>
      <c r="C15" s="13"/>
      <c r="D15" s="13"/>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61156826.650000006</v>
      </c>
      <c r="C19" s="13"/>
      <c r="D19" s="13">
        <v>128970206.59</v>
      </c>
      <c r="E19" s="13"/>
      <c r="F19" s="13">
        <v>870531116.53999984</v>
      </c>
    </row>
    <row r="20" spans="1:6" x14ac:dyDescent="0.2">
      <c r="A20" t="s">
        <v>2</v>
      </c>
      <c r="B20" s="13">
        <v>55687189.130000003</v>
      </c>
      <c r="C20" s="13"/>
      <c r="D20" s="13">
        <v>117232627.44</v>
      </c>
      <c r="E20" s="13"/>
      <c r="F20" s="13">
        <v>792957288.34000003</v>
      </c>
    </row>
    <row r="21" spans="1:6" x14ac:dyDescent="0.2">
      <c r="A21" t="s">
        <v>0</v>
      </c>
      <c r="B21" s="13">
        <v>71889.8</v>
      </c>
      <c r="C21" s="13"/>
      <c r="D21" s="13">
        <v>168725.36</v>
      </c>
      <c r="E21" s="13"/>
      <c r="F21" s="13">
        <v>805658.5</v>
      </c>
    </row>
    <row r="22" spans="1:6" x14ac:dyDescent="0.2">
      <c r="A22" t="s">
        <v>31</v>
      </c>
      <c r="B22" s="13">
        <v>5397747.7200000035</v>
      </c>
      <c r="C22" s="13"/>
      <c r="D22" s="13">
        <v>11568853.790000003</v>
      </c>
      <c r="E22" s="13"/>
      <c r="F22" s="13">
        <v>76768169.699999988</v>
      </c>
    </row>
    <row r="23" spans="1:6" x14ac:dyDescent="0.2">
      <c r="A23" t="s">
        <v>25</v>
      </c>
      <c r="B23" s="13">
        <v>2968761.2460000021</v>
      </c>
      <c r="C23" s="13"/>
      <c r="D23" s="13">
        <v>6362869.5845000017</v>
      </c>
      <c r="E23" s="13"/>
      <c r="F23" s="13">
        <v>42222493.334999993</v>
      </c>
    </row>
    <row r="24" spans="1:6" x14ac:dyDescent="0.2">
      <c r="A24" t="s">
        <v>32</v>
      </c>
      <c r="B24" s="13">
        <v>2428986.4740000018</v>
      </c>
      <c r="C24" s="13"/>
      <c r="D24" s="13">
        <v>5205984.2055000011</v>
      </c>
      <c r="E24" s="13"/>
      <c r="F24" s="13">
        <v>34545676.364999995</v>
      </c>
    </row>
    <row r="25" spans="1:6" x14ac:dyDescent="0.2">
      <c r="A25" t="s">
        <v>5</v>
      </c>
      <c r="B25" s="28">
        <v>2076</v>
      </c>
      <c r="C25" s="13"/>
      <c r="D25" s="13"/>
      <c r="E25" s="13"/>
      <c r="F25" s="13"/>
    </row>
    <row r="26" spans="1:6" x14ac:dyDescent="0.2">
      <c r="B26" s="13"/>
      <c r="C26" s="13"/>
      <c r="D26" s="13"/>
      <c r="E26" s="13"/>
      <c r="F26" s="13"/>
    </row>
    <row r="27" spans="1:6" x14ac:dyDescent="0.2">
      <c r="B27" s="32"/>
      <c r="C27" s="13"/>
      <c r="D27" s="32"/>
      <c r="E27" s="13"/>
      <c r="F27" s="32"/>
    </row>
    <row r="28" spans="1:6" x14ac:dyDescent="0.2">
      <c r="A28" s="25" t="s">
        <v>41</v>
      </c>
      <c r="B28" s="13"/>
      <c r="C28" s="13"/>
      <c r="D28" s="13"/>
      <c r="E28" s="13"/>
      <c r="F28" s="13"/>
    </row>
    <row r="29" spans="1:6" x14ac:dyDescent="0.2">
      <c r="A29" t="s">
        <v>1</v>
      </c>
      <c r="B29" s="13">
        <v>65919878.360000007</v>
      </c>
      <c r="C29" s="13"/>
      <c r="D29" s="13">
        <v>137194458.84</v>
      </c>
      <c r="E29" s="13"/>
      <c r="F29" s="13">
        <v>693590916.23000002</v>
      </c>
    </row>
    <row r="30" spans="1:6" x14ac:dyDescent="0.2">
      <c r="A30" t="s">
        <v>2</v>
      </c>
      <c r="B30" s="13">
        <v>59533254.449999996</v>
      </c>
      <c r="C30" s="13"/>
      <c r="D30" s="13">
        <v>123892880.39</v>
      </c>
      <c r="E30" s="13"/>
      <c r="F30" s="13">
        <v>626951210.4000001</v>
      </c>
    </row>
    <row r="31" spans="1:6" x14ac:dyDescent="0.2">
      <c r="A31" t="s">
        <v>0</v>
      </c>
      <c r="B31" s="13">
        <v>409668.7</v>
      </c>
      <c r="C31" s="13"/>
      <c r="D31" s="13">
        <v>684892.75</v>
      </c>
      <c r="E31" s="13"/>
      <c r="F31" s="13">
        <v>1028672</v>
      </c>
    </row>
    <row r="32" spans="1:6" x14ac:dyDescent="0.2">
      <c r="A32" t="s">
        <v>31</v>
      </c>
      <c r="B32" s="13">
        <v>5976955.2100000111</v>
      </c>
      <c r="C32" s="13"/>
      <c r="D32" s="13">
        <v>12616685.700000007</v>
      </c>
      <c r="E32" s="13"/>
      <c r="F32" s="13">
        <v>65611033.829999998</v>
      </c>
    </row>
    <row r="33" spans="1:6" x14ac:dyDescent="0.2">
      <c r="A33" t="s">
        <v>25</v>
      </c>
      <c r="B33" s="13">
        <v>3287325.3655000064</v>
      </c>
      <c r="C33" s="13"/>
      <c r="D33" s="13">
        <v>6939177.1350000054</v>
      </c>
      <c r="E33" s="13"/>
      <c r="F33" s="13">
        <v>36086068.6065</v>
      </c>
    </row>
    <row r="34" spans="1:6" x14ac:dyDescent="0.2">
      <c r="A34" t="s">
        <v>32</v>
      </c>
      <c r="B34" s="13">
        <v>2689629.8445000052</v>
      </c>
      <c r="C34" s="13"/>
      <c r="D34" s="13">
        <v>5677508.5650000032</v>
      </c>
      <c r="E34" s="13"/>
      <c r="F34" s="13">
        <v>29524965.223500002</v>
      </c>
    </row>
    <row r="35" spans="1:6" x14ac:dyDescent="0.2">
      <c r="A35" t="s">
        <v>5</v>
      </c>
      <c r="B35" s="31">
        <v>2744</v>
      </c>
      <c r="C35" s="13"/>
      <c r="D35" s="13"/>
      <c r="E35" s="13"/>
      <c r="F35" s="13"/>
    </row>
    <row r="36" spans="1:6" x14ac:dyDescent="0.2">
      <c r="B36" s="13"/>
      <c r="C36" s="13"/>
      <c r="D36" s="13"/>
      <c r="E36" s="13"/>
      <c r="F36" s="13"/>
    </row>
    <row r="37" spans="1:6" x14ac:dyDescent="0.2">
      <c r="B37" s="13"/>
      <c r="C37" s="13"/>
      <c r="D37" s="13"/>
      <c r="E37" s="13"/>
      <c r="F37" s="13"/>
    </row>
    <row r="38" spans="1:6" ht="75.75" customHeight="1" x14ac:dyDescent="0.2">
      <c r="A38" s="61" t="s">
        <v>51</v>
      </c>
      <c r="B38" s="61"/>
      <c r="C38" s="61"/>
      <c r="D38" s="61"/>
      <c r="E38" s="61"/>
      <c r="F38" s="61"/>
    </row>
    <row r="39" spans="1:6" x14ac:dyDescent="0.2">
      <c r="B39" s="13"/>
      <c r="C39" s="13"/>
      <c r="D39" s="13"/>
      <c r="E39" s="13"/>
      <c r="F39" s="13"/>
    </row>
    <row r="40" spans="1:6" x14ac:dyDescent="0.2">
      <c r="A40" s="25" t="s">
        <v>50</v>
      </c>
      <c r="B40" s="13"/>
      <c r="C40" s="13"/>
      <c r="D40" s="13"/>
      <c r="E40" s="13"/>
      <c r="F40" s="13"/>
    </row>
    <row r="41" spans="1:6" x14ac:dyDescent="0.2">
      <c r="A41" t="s">
        <v>1</v>
      </c>
      <c r="B41" s="13">
        <v>40332437.170000002</v>
      </c>
      <c r="C41" s="13"/>
      <c r="D41" s="13">
        <v>76970499.63000001</v>
      </c>
      <c r="E41" s="13"/>
      <c r="F41" s="13">
        <v>294491026.26999992</v>
      </c>
    </row>
    <row r="42" spans="1:6" x14ac:dyDescent="0.2">
      <c r="A42" t="s">
        <v>2</v>
      </c>
      <c r="B42" s="13">
        <v>36634771.269999996</v>
      </c>
      <c r="C42" s="13"/>
      <c r="D42" s="13">
        <v>69846355.049999997</v>
      </c>
      <c r="E42" s="13"/>
      <c r="F42" s="13">
        <v>267142938.70000005</v>
      </c>
    </row>
    <row r="43" spans="1:6" x14ac:dyDescent="0.2">
      <c r="A43" t="s">
        <v>0</v>
      </c>
      <c r="B43" s="13">
        <v>19547</v>
      </c>
      <c r="C43" s="13"/>
      <c r="D43" s="13">
        <v>33755</v>
      </c>
      <c r="E43" s="13"/>
      <c r="F43" s="13">
        <v>115890.91</v>
      </c>
    </row>
    <row r="44" spans="1:6" x14ac:dyDescent="0.2">
      <c r="A44" t="s">
        <v>31</v>
      </c>
      <c r="B44" s="13">
        <v>3678118.900000006</v>
      </c>
      <c r="C44" s="13"/>
      <c r="D44" s="13">
        <v>7090389.5800000057</v>
      </c>
      <c r="E44" s="13"/>
      <c r="F44" s="13">
        <v>27232196.660000015</v>
      </c>
    </row>
    <row r="45" spans="1:6" x14ac:dyDescent="0.2">
      <c r="A45" t="s">
        <v>25</v>
      </c>
      <c r="B45" s="13">
        <v>2022965.3950000035</v>
      </c>
      <c r="C45" s="13"/>
      <c r="D45" s="13">
        <v>3899714.269000004</v>
      </c>
      <c r="E45" s="13"/>
      <c r="F45" s="13">
        <v>14977708.16300001</v>
      </c>
    </row>
    <row r="46" spans="1:6" x14ac:dyDescent="0.2">
      <c r="A46" t="s">
        <v>32</v>
      </c>
      <c r="B46" s="13">
        <v>1655153.5050000027</v>
      </c>
      <c r="C46" s="13"/>
      <c r="D46" s="13">
        <v>3190675.3110000025</v>
      </c>
      <c r="E46" s="13"/>
      <c r="F46" s="13">
        <v>12254488.497000007</v>
      </c>
    </row>
    <row r="47" spans="1:6" x14ac:dyDescent="0.2">
      <c r="A47" t="s">
        <v>5</v>
      </c>
      <c r="B47" s="28">
        <v>2000</v>
      </c>
      <c r="C47" s="13"/>
      <c r="D47" s="13"/>
      <c r="E47" s="13"/>
      <c r="F47" s="13"/>
    </row>
    <row r="48" spans="1:6" x14ac:dyDescent="0.2">
      <c r="B48" s="13"/>
      <c r="C48" s="13"/>
      <c r="D48" s="13"/>
      <c r="E48" s="13"/>
      <c r="F48" s="13"/>
    </row>
    <row r="49" spans="1:6" x14ac:dyDescent="0.2">
      <c r="B49" s="13"/>
      <c r="C49" s="13"/>
      <c r="D49" s="13"/>
      <c r="E49" s="13"/>
      <c r="F49" s="13"/>
    </row>
    <row r="50" spans="1:6" x14ac:dyDescent="0.2">
      <c r="A50" s="8" t="s">
        <v>6</v>
      </c>
      <c r="B50" s="13"/>
      <c r="C50" s="13"/>
      <c r="D50" s="13"/>
      <c r="E50" s="13"/>
      <c r="F50" s="13"/>
    </row>
    <row r="51" spans="1:6" x14ac:dyDescent="0.2">
      <c r="A51" t="s">
        <v>1</v>
      </c>
      <c r="B51" s="13">
        <v>207761900.14000005</v>
      </c>
      <c r="C51" s="13"/>
      <c r="D51" s="13">
        <v>426764688.58000004</v>
      </c>
      <c r="E51" s="13"/>
      <c r="F51" s="13">
        <v>2359209174.5299997</v>
      </c>
    </row>
    <row r="52" spans="1:6" x14ac:dyDescent="0.2">
      <c r="A52" t="s">
        <v>2</v>
      </c>
      <c r="B52" s="13">
        <v>188321748.69</v>
      </c>
      <c r="C52" s="13"/>
      <c r="D52" s="13">
        <v>386651894.09000003</v>
      </c>
      <c r="E52" s="13"/>
      <c r="F52" s="13">
        <v>2139409807.1200001</v>
      </c>
    </row>
    <row r="53" spans="1:6" x14ac:dyDescent="0.2">
      <c r="A53" t="s">
        <v>0</v>
      </c>
      <c r="B53" s="13">
        <v>501105.5</v>
      </c>
      <c r="C53" s="13"/>
      <c r="D53" s="13">
        <v>887373.11</v>
      </c>
      <c r="E53" s="13"/>
      <c r="F53" s="13">
        <v>1956631.41</v>
      </c>
    </row>
    <row r="54" spans="1:6" x14ac:dyDescent="0.2">
      <c r="A54" t="s">
        <v>30</v>
      </c>
      <c r="B54" s="13">
        <v>0</v>
      </c>
      <c r="C54" s="13"/>
      <c r="D54" s="13">
        <v>0</v>
      </c>
      <c r="E54" s="13"/>
      <c r="F54" s="13">
        <v>199152.03</v>
      </c>
    </row>
    <row r="55" spans="1:6" x14ac:dyDescent="0.2">
      <c r="A55" t="s">
        <v>31</v>
      </c>
      <c r="B55" s="13">
        <v>18939045.950000048</v>
      </c>
      <c r="C55" s="13"/>
      <c r="D55" s="13">
        <v>39225421.38000001</v>
      </c>
      <c r="E55" s="13"/>
      <c r="F55" s="13">
        <v>218041888.02999961</v>
      </c>
    </row>
    <row r="56" spans="1:6" x14ac:dyDescent="0.2">
      <c r="A56" t="s">
        <v>25</v>
      </c>
      <c r="B56" s="13">
        <v>10416475.272500027</v>
      </c>
      <c r="C56" s="13"/>
      <c r="D56" s="13">
        <v>21573981.759000007</v>
      </c>
      <c r="E56" s="13"/>
      <c r="F56" s="13">
        <v>119923038.41649979</v>
      </c>
    </row>
    <row r="57" spans="1:6" x14ac:dyDescent="0.2">
      <c r="A57" t="s">
        <v>32</v>
      </c>
      <c r="B57" s="13">
        <v>8522570.6775000226</v>
      </c>
      <c r="C57" s="13"/>
      <c r="D57" s="13">
        <v>17651439.621000007</v>
      </c>
      <c r="E57" s="13"/>
      <c r="F57" s="13">
        <v>98118849.613499835</v>
      </c>
    </row>
    <row r="58" spans="1:6" x14ac:dyDescent="0.2">
      <c r="A58" t="s">
        <v>5</v>
      </c>
      <c r="B58" s="31">
        <v>7929</v>
      </c>
    </row>
    <row r="61" spans="1:6" ht="76.5" customHeight="1" x14ac:dyDescent="0.2">
      <c r="A61" s="61" t="s">
        <v>51</v>
      </c>
      <c r="B61" s="61"/>
      <c r="C61" s="61"/>
      <c r="D61" s="61"/>
      <c r="E61" s="61"/>
      <c r="F61" s="61"/>
    </row>
    <row r="62" spans="1:6" x14ac:dyDescent="0.2">
      <c r="A62" s="29"/>
    </row>
    <row r="63" spans="1:6" x14ac:dyDescent="0.2">
      <c r="A63" s="29"/>
    </row>
    <row r="64" spans="1:6" x14ac:dyDescent="0.2">
      <c r="A64" s="29"/>
    </row>
    <row r="65" spans="1:1" x14ac:dyDescent="0.2">
      <c r="A65" s="29"/>
    </row>
  </sheetData>
  <mergeCells count="4">
    <mergeCell ref="A1:F1"/>
    <mergeCell ref="A2:F2"/>
    <mergeCell ref="A38:F38"/>
    <mergeCell ref="A61:F61"/>
  </mergeCells>
  <phoneticPr fontId="4" type="noConversion"/>
  <pageMargins left="0.75" right="0.75" top="1" bottom="1" header="0.5" footer="0.5"/>
  <headerFooter alignWithMargins="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F65"/>
  <sheetViews>
    <sheetView workbookViewId="0">
      <selection sqref="A1:IV65536"/>
    </sheetView>
  </sheetViews>
  <sheetFormatPr defaultRowHeight="12.75" x14ac:dyDescent="0.2"/>
  <cols>
    <col min="1" max="1" width="24" customWidth="1"/>
    <col min="2" max="2" width="18.7109375" customWidth="1"/>
    <col min="3" max="3" width="4" customWidth="1"/>
    <col min="4" max="4" width="24.42578125" bestFit="1" customWidth="1"/>
    <col min="5" max="5" width="3.7109375" customWidth="1"/>
    <col min="6" max="6" width="25.5703125" bestFit="1" customWidth="1"/>
  </cols>
  <sheetData>
    <row r="1" spans="1:6" ht="63" customHeight="1" x14ac:dyDescent="0.2">
      <c r="A1" s="63"/>
      <c r="B1" s="63"/>
      <c r="C1" s="63"/>
      <c r="D1" s="63"/>
      <c r="E1" s="63"/>
      <c r="F1" s="63"/>
    </row>
    <row r="2" spans="1:6" ht="18" x14ac:dyDescent="0.25">
      <c r="A2" s="57" t="s">
        <v>22</v>
      </c>
      <c r="B2" s="58"/>
      <c r="C2" s="58"/>
      <c r="D2" s="58"/>
      <c r="E2" s="58"/>
      <c r="F2" s="58"/>
    </row>
    <row r="3" spans="1:6" ht="18" x14ac:dyDescent="0.25">
      <c r="A3" s="14"/>
      <c r="B3" s="15"/>
      <c r="C3" s="15"/>
      <c r="D3" s="17"/>
      <c r="E3" s="17"/>
      <c r="F3" s="17"/>
    </row>
    <row r="4" spans="1:6" x14ac:dyDescent="0.2">
      <c r="B4" s="16" t="s">
        <v>55</v>
      </c>
      <c r="C4" s="10"/>
      <c r="D4" s="16" t="s">
        <v>60</v>
      </c>
      <c r="E4" s="10"/>
      <c r="F4" s="16" t="s">
        <v>28</v>
      </c>
    </row>
    <row r="5" spans="1:6" x14ac:dyDescent="0.2">
      <c r="A5" s="9"/>
      <c r="B5" s="11" t="s">
        <v>65</v>
      </c>
      <c r="C5" s="9"/>
      <c r="D5" s="11" t="s">
        <v>11</v>
      </c>
      <c r="F5" s="11" t="s">
        <v>8</v>
      </c>
    </row>
    <row r="6" spans="1:6" x14ac:dyDescent="0.2">
      <c r="D6" t="s">
        <v>63</v>
      </c>
    </row>
    <row r="7" spans="1:6" x14ac:dyDescent="0.2">
      <c r="A7" s="8" t="s">
        <v>3</v>
      </c>
      <c r="B7" s="8"/>
      <c r="C7" s="8"/>
    </row>
    <row r="8" spans="1:6" x14ac:dyDescent="0.2">
      <c r="A8" t="s">
        <v>1</v>
      </c>
      <c r="B8" s="13" t="e">
        <f>SUM(#REF!)</f>
        <v>#REF!</v>
      </c>
      <c r="C8" s="13"/>
      <c r="D8" s="13">
        <v>154289801.05999997</v>
      </c>
      <c r="E8" s="13"/>
      <c r="F8" s="13">
        <v>571256393.02999997</v>
      </c>
    </row>
    <row r="9" spans="1:6" x14ac:dyDescent="0.2">
      <c r="A9" t="s">
        <v>2</v>
      </c>
      <c r="B9" s="13" t="e">
        <f>SUM(#REF!)</f>
        <v>#REF!</v>
      </c>
      <c r="C9" s="13"/>
      <c r="D9" s="13">
        <v>139622539.08999997</v>
      </c>
      <c r="E9" s="13"/>
      <c r="F9" s="13">
        <v>516300877.56</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t="e">
        <f>SUM(#REF!)</f>
        <v>#REF!</v>
      </c>
      <c r="C12" s="13"/>
      <c r="D12" s="13">
        <v>14667261.969999999</v>
      </c>
      <c r="E12" s="13"/>
      <c r="F12" s="13">
        <v>55148257.5</v>
      </c>
    </row>
    <row r="13" spans="1:6" x14ac:dyDescent="0.2">
      <c r="A13" t="s">
        <v>25</v>
      </c>
      <c r="B13" s="13" t="e">
        <f>B12*0.55</f>
        <v>#REF!</v>
      </c>
      <c r="C13" s="13"/>
      <c r="D13" s="13">
        <f>D12*0.55</f>
        <v>8066994.0834999997</v>
      </c>
      <c r="E13" s="13"/>
      <c r="F13" s="13">
        <f>F12*0.55</f>
        <v>30331541.625000004</v>
      </c>
    </row>
    <row r="14" spans="1:6" x14ac:dyDescent="0.2">
      <c r="A14" t="s">
        <v>32</v>
      </c>
      <c r="B14" s="13" t="e">
        <f>B12*0.45</f>
        <v>#REF!</v>
      </c>
      <c r="C14" s="13"/>
      <c r="D14" s="13">
        <f>D12*0.45</f>
        <v>6600267.8865</v>
      </c>
      <c r="E14" s="13"/>
      <c r="F14" s="13">
        <f>F12*0.45</f>
        <v>24816715.875</v>
      </c>
    </row>
    <row r="15" spans="1:6" x14ac:dyDescent="0.2">
      <c r="A15" t="s">
        <v>5</v>
      </c>
      <c r="B15" s="28">
        <v>1109</v>
      </c>
      <c r="C15" s="13"/>
      <c r="D15" s="28"/>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t="e">
        <f>SUM(#REF!)</f>
        <v>#REF!</v>
      </c>
      <c r="C19" s="13"/>
      <c r="D19" s="13">
        <v>242819239.32999998</v>
      </c>
      <c r="E19" s="13"/>
      <c r="F19" s="13">
        <v>984380149.27999997</v>
      </c>
    </row>
    <row r="20" spans="1:6" x14ac:dyDescent="0.2">
      <c r="A20" t="s">
        <v>2</v>
      </c>
      <c r="B20" s="13" t="e">
        <f>SUM(#REF!)</f>
        <v>#REF!</v>
      </c>
      <c r="C20" s="13"/>
      <c r="D20" s="13">
        <v>220315215.28999999</v>
      </c>
      <c r="E20" s="13"/>
      <c r="F20" s="13">
        <v>896039876.19000006</v>
      </c>
    </row>
    <row r="21" spans="1:6" x14ac:dyDescent="0.2">
      <c r="A21" t="s">
        <v>0</v>
      </c>
      <c r="B21" s="13" t="e">
        <f>SUM(#REF!)</f>
        <v>#REF!</v>
      </c>
      <c r="C21" s="13"/>
      <c r="D21" s="13">
        <v>466460.91</v>
      </c>
      <c r="E21" s="13"/>
      <c r="F21" s="13">
        <v>1103394.05</v>
      </c>
    </row>
    <row r="22" spans="1:6" x14ac:dyDescent="0.2">
      <c r="A22" t="s">
        <v>31</v>
      </c>
      <c r="B22" s="13" t="e">
        <f>SUM(#REF!)</f>
        <v>#REF!</v>
      </c>
      <c r="C22" s="13"/>
      <c r="D22" s="13">
        <v>22037563.129999999</v>
      </c>
      <c r="E22" s="13"/>
      <c r="F22" s="13">
        <v>87236879.039999992</v>
      </c>
    </row>
    <row r="23" spans="1:6" x14ac:dyDescent="0.2">
      <c r="A23" t="s">
        <v>25</v>
      </c>
      <c r="B23" s="13" t="e">
        <f>B22*0.55</f>
        <v>#REF!</v>
      </c>
      <c r="C23" s="13"/>
      <c r="D23" s="13">
        <f>D22*0.55</f>
        <v>12120659.7215</v>
      </c>
      <c r="E23" s="13"/>
      <c r="F23" s="13">
        <f>F22*0.55</f>
        <v>47980283.472000003</v>
      </c>
    </row>
    <row r="24" spans="1:6" x14ac:dyDescent="0.2">
      <c r="A24" t="s">
        <v>32</v>
      </c>
      <c r="B24" s="13" t="e">
        <f>B22*0.45</f>
        <v>#REF!</v>
      </c>
      <c r="C24" s="13"/>
      <c r="D24" s="13">
        <f>D22*0.45</f>
        <v>9916903.408499999</v>
      </c>
      <c r="E24" s="13"/>
      <c r="F24" s="13">
        <f>F22*0.45</f>
        <v>39256595.567999996</v>
      </c>
    </row>
    <row r="25" spans="1:6" x14ac:dyDescent="0.2">
      <c r="A25" t="s">
        <v>5</v>
      </c>
      <c r="B25" s="28">
        <v>2076</v>
      </c>
      <c r="C25" s="13"/>
      <c r="D25" s="28"/>
      <c r="E25" s="13"/>
      <c r="F25" s="13"/>
    </row>
    <row r="26" spans="1:6" x14ac:dyDescent="0.2">
      <c r="B26" s="13"/>
      <c r="C26" s="13"/>
      <c r="D26" s="13"/>
      <c r="E26" s="13"/>
      <c r="F26" s="13"/>
    </row>
    <row r="27" spans="1:6" x14ac:dyDescent="0.2">
      <c r="B27" s="32"/>
      <c r="C27" s="13"/>
      <c r="D27" s="32"/>
      <c r="E27" s="13"/>
      <c r="F27" s="32"/>
    </row>
    <row r="28" spans="1:6" x14ac:dyDescent="0.2">
      <c r="A28" s="25" t="s">
        <v>41</v>
      </c>
      <c r="B28" s="13"/>
      <c r="C28" s="13"/>
      <c r="D28" s="13"/>
      <c r="E28" s="13"/>
      <c r="F28" s="13"/>
    </row>
    <row r="29" spans="1:6" x14ac:dyDescent="0.2">
      <c r="A29" t="s">
        <v>1</v>
      </c>
      <c r="B29" s="13" t="e">
        <f>SUM(#REF!)</f>
        <v>#REF!</v>
      </c>
      <c r="C29" s="13"/>
      <c r="D29" s="13">
        <v>264857608.37000003</v>
      </c>
      <c r="E29" s="13"/>
      <c r="F29" s="13">
        <v>821254065.75999999</v>
      </c>
    </row>
    <row r="30" spans="1:6" x14ac:dyDescent="0.2">
      <c r="A30" t="s">
        <v>2</v>
      </c>
      <c r="B30" s="13" t="e">
        <f>SUM(#REF!)</f>
        <v>#REF!</v>
      </c>
      <c r="C30" s="13"/>
      <c r="D30" s="13">
        <v>239756547.13</v>
      </c>
      <c r="E30" s="13"/>
      <c r="F30" s="13">
        <v>742814877.1400001</v>
      </c>
    </row>
    <row r="31" spans="1:6" x14ac:dyDescent="0.2">
      <c r="A31" t="s">
        <v>0</v>
      </c>
      <c r="B31" s="13" t="e">
        <f>SUM(#REF!)</f>
        <v>#REF!</v>
      </c>
      <c r="C31" s="13"/>
      <c r="D31" s="13">
        <v>1479046.41</v>
      </c>
      <c r="E31" s="13"/>
      <c r="F31" s="13">
        <v>1822825.66</v>
      </c>
    </row>
    <row r="32" spans="1:6" x14ac:dyDescent="0.2">
      <c r="A32" t="s">
        <v>31</v>
      </c>
      <c r="B32" s="13" t="e">
        <f>SUM(#REF!)</f>
        <v>#REF!</v>
      </c>
      <c r="C32" s="13"/>
      <c r="D32" s="13">
        <v>23622014.829999991</v>
      </c>
      <c r="E32" s="13"/>
      <c r="F32" s="13">
        <v>76616362.959999979</v>
      </c>
    </row>
    <row r="33" spans="1:6" x14ac:dyDescent="0.2">
      <c r="A33" t="s">
        <v>25</v>
      </c>
      <c r="B33" s="13" t="e">
        <f>B32*0.55</f>
        <v>#REF!</v>
      </c>
      <c r="C33" s="13"/>
      <c r="D33" s="13">
        <f>D32*0.55</f>
        <v>12992108.156499997</v>
      </c>
      <c r="E33" s="13"/>
      <c r="F33" s="13">
        <f>F32*0.55</f>
        <v>42138999.627999991</v>
      </c>
    </row>
    <row r="34" spans="1:6" x14ac:dyDescent="0.2">
      <c r="A34" t="s">
        <v>32</v>
      </c>
      <c r="B34" s="13" t="e">
        <f>B32*0.45</f>
        <v>#REF!</v>
      </c>
      <c r="C34" s="13"/>
      <c r="D34" s="13">
        <f>D32*0.45</f>
        <v>10629906.673499996</v>
      </c>
      <c r="E34" s="13"/>
      <c r="F34" s="13">
        <f>F32*0.45</f>
        <v>34477363.331999995</v>
      </c>
    </row>
    <row r="35" spans="1:6" x14ac:dyDescent="0.2">
      <c r="A35" t="s">
        <v>5</v>
      </c>
      <c r="B35" s="31">
        <v>2744</v>
      </c>
      <c r="C35" s="13"/>
      <c r="D35" s="31"/>
      <c r="E35" s="13"/>
      <c r="F35" s="13"/>
    </row>
    <row r="36" spans="1:6" x14ac:dyDescent="0.2">
      <c r="B36" s="13"/>
      <c r="C36" s="13"/>
      <c r="D36" s="13"/>
      <c r="E36" s="13"/>
      <c r="F36" s="13"/>
    </row>
    <row r="37" spans="1:6" x14ac:dyDescent="0.2">
      <c r="B37" s="13"/>
      <c r="C37" s="13"/>
      <c r="D37" s="13"/>
      <c r="E37" s="13"/>
      <c r="F37" s="13"/>
    </row>
    <row r="38" spans="1:6" ht="75.75" customHeight="1" x14ac:dyDescent="0.2">
      <c r="A38" s="61" t="s">
        <v>51</v>
      </c>
      <c r="B38" s="61"/>
      <c r="C38" s="61"/>
      <c r="D38" s="61"/>
      <c r="E38" s="61"/>
      <c r="F38" s="61"/>
    </row>
    <row r="39" spans="1:6" x14ac:dyDescent="0.2">
      <c r="B39" s="13"/>
      <c r="C39" s="13"/>
      <c r="D39" s="13"/>
      <c r="E39" s="13"/>
      <c r="F39" s="13"/>
    </row>
    <row r="40" spans="1:6" x14ac:dyDescent="0.2">
      <c r="A40" s="25" t="s">
        <v>50</v>
      </c>
      <c r="B40" s="13"/>
      <c r="C40" s="13"/>
      <c r="D40" s="13"/>
      <c r="E40" s="13"/>
      <c r="F40" s="13"/>
    </row>
    <row r="41" spans="1:6" x14ac:dyDescent="0.2">
      <c r="A41" t="s">
        <v>1</v>
      </c>
      <c r="B41" s="13" t="e">
        <f>SUM(#REF!)</f>
        <v>#REF!</v>
      </c>
      <c r="C41" s="13"/>
      <c r="D41" s="13">
        <v>151391159.22999999</v>
      </c>
      <c r="E41" s="13"/>
      <c r="F41" s="13">
        <v>368911685.86999989</v>
      </c>
    </row>
    <row r="42" spans="1:6" x14ac:dyDescent="0.2">
      <c r="A42" t="s">
        <v>2</v>
      </c>
      <c r="B42" s="13" t="e">
        <f>SUM(#REF!)</f>
        <v>#REF!</v>
      </c>
      <c r="C42" s="13"/>
      <c r="D42" s="13">
        <v>137400871.82999998</v>
      </c>
      <c r="E42" s="13"/>
      <c r="F42" s="13">
        <v>334697455.48000002</v>
      </c>
    </row>
    <row r="43" spans="1:6" x14ac:dyDescent="0.2">
      <c r="A43" t="s">
        <v>0</v>
      </c>
      <c r="B43" s="13" t="e">
        <f>SUM(#REF!)</f>
        <v>#REF!</v>
      </c>
      <c r="C43" s="13"/>
      <c r="D43" s="13">
        <v>74964</v>
      </c>
      <c r="E43" s="13"/>
      <c r="F43" s="13">
        <v>157099.91</v>
      </c>
    </row>
    <row r="44" spans="1:6" x14ac:dyDescent="0.2">
      <c r="A44" t="s">
        <v>31</v>
      </c>
      <c r="B44" s="13" t="e">
        <f>SUM(#REF!)</f>
        <v>#REF!</v>
      </c>
      <c r="C44" s="13"/>
      <c r="D44" s="13">
        <v>13915323.399999999</v>
      </c>
      <c r="E44" s="13"/>
      <c r="F44" s="13">
        <v>34057130.480000004</v>
      </c>
    </row>
    <row r="45" spans="1:6" x14ac:dyDescent="0.2">
      <c r="A45" t="s">
        <v>25</v>
      </c>
      <c r="B45" s="13" t="e">
        <f>B44*0.55</f>
        <v>#REF!</v>
      </c>
      <c r="C45" s="13"/>
      <c r="D45" s="13">
        <f>D44*0.55</f>
        <v>7653427.8700000001</v>
      </c>
      <c r="E45" s="13"/>
      <c r="F45" s="13">
        <f>F44*0.55</f>
        <v>18731421.764000002</v>
      </c>
    </row>
    <row r="46" spans="1:6" x14ac:dyDescent="0.2">
      <c r="A46" t="s">
        <v>32</v>
      </c>
      <c r="B46" s="13" t="e">
        <f>B44*0.45</f>
        <v>#REF!</v>
      </c>
      <c r="C46" s="13"/>
      <c r="D46" s="13">
        <f>D44*0.45</f>
        <v>6261895.5299999993</v>
      </c>
      <c r="E46" s="13"/>
      <c r="F46" s="13">
        <f>F44*0.45</f>
        <v>15325708.716000002</v>
      </c>
    </row>
    <row r="47" spans="1:6" x14ac:dyDescent="0.2">
      <c r="A47" t="s">
        <v>5</v>
      </c>
      <c r="B47" s="28">
        <v>2000</v>
      </c>
      <c r="C47" s="13"/>
      <c r="D47" s="28"/>
      <c r="E47" s="13"/>
      <c r="F47" s="13"/>
    </row>
    <row r="48" spans="1:6" x14ac:dyDescent="0.2">
      <c r="B48" s="13"/>
      <c r="C48" s="13"/>
      <c r="D48" s="13"/>
      <c r="E48" s="13"/>
      <c r="F48" s="13"/>
    </row>
    <row r="49" spans="1:6" x14ac:dyDescent="0.2">
      <c r="B49" s="13"/>
      <c r="C49" s="13"/>
      <c r="D49" s="13"/>
      <c r="E49" s="13"/>
      <c r="F49" s="13"/>
    </row>
    <row r="50" spans="1:6" x14ac:dyDescent="0.2">
      <c r="A50" s="8" t="s">
        <v>6</v>
      </c>
      <c r="B50" s="13"/>
      <c r="C50" s="13"/>
      <c r="D50" s="13"/>
      <c r="E50" s="13"/>
      <c r="F50" s="13"/>
    </row>
    <row r="51" spans="1:6" x14ac:dyDescent="0.2">
      <c r="A51" t="s">
        <v>1</v>
      </c>
      <c r="B51" s="13" t="e">
        <f>SUM(B41,B29,B19,B8)</f>
        <v>#REF!</v>
      </c>
      <c r="C51" s="13"/>
      <c r="D51" s="13">
        <f>SUM(D41,D29,D19,D8)</f>
        <v>813357807.99000001</v>
      </c>
      <c r="E51" s="13"/>
      <c r="F51" s="13">
        <f>SUM(F41,F29,F19,F8)</f>
        <v>2745802293.9399996</v>
      </c>
    </row>
    <row r="52" spans="1:6" x14ac:dyDescent="0.2">
      <c r="A52" t="s">
        <v>2</v>
      </c>
      <c r="B52" s="13" t="e">
        <f>SUM(B42,B30,B20,B9)</f>
        <v>#REF!</v>
      </c>
      <c r="C52" s="13"/>
      <c r="D52" s="13">
        <f>SUM(D42,D30,D20,D9)</f>
        <v>737095173.33999991</v>
      </c>
      <c r="E52" s="13"/>
      <c r="F52" s="13">
        <f>SUM(F42,F30,F20,F9)</f>
        <v>2489853086.3700004</v>
      </c>
    </row>
    <row r="53" spans="1:6" x14ac:dyDescent="0.2">
      <c r="A53" t="s">
        <v>0</v>
      </c>
      <c r="B53" s="13" t="e">
        <f>SUM(B43,B31,B21,B10)</f>
        <v>#REF!</v>
      </c>
      <c r="C53" s="13"/>
      <c r="D53" s="13">
        <f>SUM(D43,D31,D21,D10)</f>
        <v>2020471.3199999998</v>
      </c>
      <c r="E53" s="13"/>
      <c r="F53" s="13">
        <f>SUM(F43,F31,F21,F10)</f>
        <v>3089729.62</v>
      </c>
    </row>
    <row r="54" spans="1:6" x14ac:dyDescent="0.2">
      <c r="A54" t="s">
        <v>30</v>
      </c>
      <c r="B54" s="13">
        <f>B11</f>
        <v>0</v>
      </c>
      <c r="C54" s="13"/>
      <c r="D54" s="13">
        <f>D11</f>
        <v>0</v>
      </c>
      <c r="E54" s="13"/>
      <c r="F54" s="13">
        <f>F11</f>
        <v>199152.03</v>
      </c>
    </row>
    <row r="55" spans="1:6" x14ac:dyDescent="0.2">
      <c r="A55" t="s">
        <v>31</v>
      </c>
      <c r="B55" s="13" t="e">
        <f>SUM(B44,B32,B22,B12)</f>
        <v>#REF!</v>
      </c>
      <c r="C55" s="13"/>
      <c r="D55" s="13">
        <f>SUM(D44,D32,D22,D12)</f>
        <v>74242163.329999983</v>
      </c>
      <c r="E55" s="13"/>
      <c r="F55" s="13">
        <f>SUM(F44,F32,F22,F12)</f>
        <v>253058629.97999996</v>
      </c>
    </row>
    <row r="56" spans="1:6" x14ac:dyDescent="0.2">
      <c r="A56" t="s">
        <v>25</v>
      </c>
      <c r="B56" s="13" t="e">
        <f>B55*0.55</f>
        <v>#REF!</v>
      </c>
      <c r="C56" s="13"/>
      <c r="D56" s="13">
        <f>D55*0.55</f>
        <v>40833189.831499994</v>
      </c>
      <c r="E56" s="13"/>
      <c r="F56" s="13">
        <f>F55*0.55</f>
        <v>139182246.48899999</v>
      </c>
    </row>
    <row r="57" spans="1:6" x14ac:dyDescent="0.2">
      <c r="A57" t="s">
        <v>32</v>
      </c>
      <c r="B57" s="13" t="e">
        <f>B55*0.45</f>
        <v>#REF!</v>
      </c>
      <c r="C57" s="13"/>
      <c r="D57" s="13">
        <f>D55*0.45</f>
        <v>33408973.498499993</v>
      </c>
      <c r="E57" s="13"/>
      <c r="F57" s="13">
        <f>F55*0.45</f>
        <v>113876383.49099998</v>
      </c>
    </row>
    <row r="58" spans="1:6" x14ac:dyDescent="0.2">
      <c r="A58" t="s">
        <v>5</v>
      </c>
      <c r="B58" s="18">
        <f>SUM(B47,B35,B25,B15)</f>
        <v>7929</v>
      </c>
    </row>
    <row r="61" spans="1:6" ht="76.5" customHeight="1" x14ac:dyDescent="0.2">
      <c r="A61" s="61" t="s">
        <v>51</v>
      </c>
      <c r="B61" s="61"/>
      <c r="C61" s="61"/>
      <c r="D61" s="61"/>
      <c r="E61" s="61"/>
      <c r="F61" s="61"/>
    </row>
    <row r="62" spans="1:6" x14ac:dyDescent="0.2">
      <c r="A62" s="29"/>
    </row>
    <row r="63" spans="1:6" x14ac:dyDescent="0.2">
      <c r="A63" s="29"/>
    </row>
    <row r="64" spans="1:6" x14ac:dyDescent="0.2">
      <c r="A64" s="29"/>
    </row>
    <row r="65" spans="1:1" x14ac:dyDescent="0.2">
      <c r="A65" s="29"/>
    </row>
  </sheetData>
  <mergeCells count="4">
    <mergeCell ref="A1:F1"/>
    <mergeCell ref="A2:F2"/>
    <mergeCell ref="A38:F38"/>
    <mergeCell ref="A61:F61"/>
  </mergeCells>
  <phoneticPr fontId="4" type="noConversion"/>
  <pageMargins left="0.75" right="0.75" top="1" bottom="1" header="0.5" footer="0.5"/>
  <headerFooter alignWithMargins="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F65"/>
  <sheetViews>
    <sheetView workbookViewId="0">
      <selection activeCell="A17" sqref="A17"/>
    </sheetView>
  </sheetViews>
  <sheetFormatPr defaultRowHeight="12.75" x14ac:dyDescent="0.2"/>
  <cols>
    <col min="1" max="1" width="24" customWidth="1"/>
    <col min="2" max="2" width="18.7109375" customWidth="1"/>
    <col min="3" max="3" width="4" customWidth="1"/>
    <col min="4" max="4" width="24.42578125" bestFit="1" customWidth="1"/>
    <col min="5" max="5" width="3.7109375" customWidth="1"/>
    <col min="6" max="6" width="25.5703125" bestFit="1" customWidth="1"/>
  </cols>
  <sheetData>
    <row r="1" spans="1:6" ht="63" customHeight="1" x14ac:dyDescent="0.2">
      <c r="A1" s="63"/>
      <c r="B1" s="63"/>
      <c r="C1" s="63"/>
      <c r="D1" s="63"/>
      <c r="E1" s="63"/>
      <c r="F1" s="63"/>
    </row>
    <row r="2" spans="1:6" ht="18" x14ac:dyDescent="0.25">
      <c r="A2" s="57" t="s">
        <v>22</v>
      </c>
      <c r="B2" s="58"/>
      <c r="C2" s="58"/>
      <c r="D2" s="58"/>
      <c r="E2" s="58"/>
      <c r="F2" s="58"/>
    </row>
    <row r="3" spans="1:6" ht="18" x14ac:dyDescent="0.25">
      <c r="A3" s="14"/>
      <c r="B3" s="15"/>
      <c r="C3" s="15"/>
      <c r="D3" s="17"/>
      <c r="E3" s="17"/>
      <c r="F3" s="17"/>
    </row>
    <row r="4" spans="1:6" x14ac:dyDescent="0.2">
      <c r="B4" s="16" t="s">
        <v>55</v>
      </c>
      <c r="C4" s="10"/>
      <c r="D4" s="16" t="s">
        <v>60</v>
      </c>
      <c r="E4" s="10"/>
      <c r="F4" s="16" t="s">
        <v>28</v>
      </c>
    </row>
    <row r="5" spans="1:6" x14ac:dyDescent="0.2">
      <c r="A5" s="9"/>
      <c r="B5" s="11" t="s">
        <v>65</v>
      </c>
      <c r="C5" s="9"/>
      <c r="D5" s="11" t="s">
        <v>11</v>
      </c>
      <c r="F5" s="11" t="s">
        <v>8</v>
      </c>
    </row>
    <row r="6" spans="1:6" x14ac:dyDescent="0.2">
      <c r="D6" t="s">
        <v>63</v>
      </c>
    </row>
    <row r="7" spans="1:6" x14ac:dyDescent="0.2">
      <c r="A7" s="8" t="s">
        <v>3</v>
      </c>
      <c r="B7" s="8"/>
      <c r="C7" s="8"/>
    </row>
    <row r="8" spans="1:6" x14ac:dyDescent="0.2">
      <c r="A8" t="s">
        <v>1</v>
      </c>
      <c r="B8" s="13" t="e">
        <f>SUM(#REF!)</f>
        <v>#REF!</v>
      </c>
      <c r="C8" s="13"/>
      <c r="D8" s="13">
        <v>154289801.05999997</v>
      </c>
      <c r="E8" s="13"/>
      <c r="F8" s="13">
        <v>571256393.02999997</v>
      </c>
    </row>
    <row r="9" spans="1:6" x14ac:dyDescent="0.2">
      <c r="A9" t="s">
        <v>2</v>
      </c>
      <c r="B9" s="13" t="e">
        <f>SUM(#REF!)</f>
        <v>#REF!</v>
      </c>
      <c r="C9" s="13"/>
      <c r="D9" s="13">
        <v>139622539.08999997</v>
      </c>
      <c r="E9" s="13"/>
      <c r="F9" s="13">
        <v>516300877.56</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t="e">
        <f>SUM(#REF!)</f>
        <v>#REF!</v>
      </c>
      <c r="C12" s="13"/>
      <c r="D12" s="13">
        <v>14667261.969999999</v>
      </c>
      <c r="E12" s="13"/>
      <c r="F12" s="13">
        <v>55148257.5</v>
      </c>
    </row>
    <row r="13" spans="1:6" x14ac:dyDescent="0.2">
      <c r="A13" t="s">
        <v>25</v>
      </c>
      <c r="B13" s="13" t="e">
        <f>B12*0.55</f>
        <v>#REF!</v>
      </c>
      <c r="C13" s="13"/>
      <c r="D13" s="13">
        <f>D12*0.55</f>
        <v>8066994.0834999997</v>
      </c>
      <c r="E13" s="13"/>
      <c r="F13" s="13">
        <f>F12*0.55</f>
        <v>30331541.625000004</v>
      </c>
    </row>
    <row r="14" spans="1:6" x14ac:dyDescent="0.2">
      <c r="A14" t="s">
        <v>32</v>
      </c>
      <c r="B14" s="13" t="e">
        <f>B12*0.45</f>
        <v>#REF!</v>
      </c>
      <c r="C14" s="13"/>
      <c r="D14" s="13">
        <f>D12*0.45</f>
        <v>6600267.8865</v>
      </c>
      <c r="E14" s="13"/>
      <c r="F14" s="13">
        <f>F12*0.45</f>
        <v>24816715.875</v>
      </c>
    </row>
    <row r="15" spans="1:6" x14ac:dyDescent="0.2">
      <c r="A15" t="s">
        <v>5</v>
      </c>
      <c r="B15" s="28">
        <v>1109</v>
      </c>
      <c r="C15" s="13"/>
      <c r="D15" s="28"/>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t="e">
        <f>SUM(#REF!)</f>
        <v>#REF!</v>
      </c>
      <c r="C19" s="13"/>
      <c r="D19" s="13">
        <v>242819239.32999998</v>
      </c>
      <c r="E19" s="13"/>
      <c r="F19" s="13">
        <v>984380149.27999997</v>
      </c>
    </row>
    <row r="20" spans="1:6" x14ac:dyDescent="0.2">
      <c r="A20" t="s">
        <v>2</v>
      </c>
      <c r="B20" s="13" t="e">
        <f>SUM(#REF!)</f>
        <v>#REF!</v>
      </c>
      <c r="C20" s="13"/>
      <c r="D20" s="13">
        <v>220315215.28999999</v>
      </c>
      <c r="E20" s="13"/>
      <c r="F20" s="13">
        <v>896039876.19000006</v>
      </c>
    </row>
    <row r="21" spans="1:6" x14ac:dyDescent="0.2">
      <c r="A21" t="s">
        <v>0</v>
      </c>
      <c r="B21" s="13" t="e">
        <f>SUM(#REF!)</f>
        <v>#REF!</v>
      </c>
      <c r="C21" s="13"/>
      <c r="D21" s="13">
        <v>466460.91</v>
      </c>
      <c r="E21" s="13"/>
      <c r="F21" s="13">
        <v>1103394.05</v>
      </c>
    </row>
    <row r="22" spans="1:6" x14ac:dyDescent="0.2">
      <c r="A22" t="s">
        <v>31</v>
      </c>
      <c r="B22" s="13" t="e">
        <f>SUM(#REF!)</f>
        <v>#REF!</v>
      </c>
      <c r="C22" s="13"/>
      <c r="D22" s="13">
        <v>22037563.129999999</v>
      </c>
      <c r="E22" s="13"/>
      <c r="F22" s="13">
        <v>87236879.039999992</v>
      </c>
    </row>
    <row r="23" spans="1:6" x14ac:dyDescent="0.2">
      <c r="A23" t="s">
        <v>25</v>
      </c>
      <c r="B23" s="13" t="e">
        <f>B22*0.55</f>
        <v>#REF!</v>
      </c>
      <c r="C23" s="13"/>
      <c r="D23" s="13">
        <f>D22*0.55</f>
        <v>12120659.7215</v>
      </c>
      <c r="E23" s="13"/>
      <c r="F23" s="13">
        <f>F22*0.55</f>
        <v>47980283.472000003</v>
      </c>
    </row>
    <row r="24" spans="1:6" x14ac:dyDescent="0.2">
      <c r="A24" t="s">
        <v>32</v>
      </c>
      <c r="B24" s="13" t="e">
        <f>B22*0.45</f>
        <v>#REF!</v>
      </c>
      <c r="C24" s="13"/>
      <c r="D24" s="13">
        <f>D22*0.45</f>
        <v>9916903.408499999</v>
      </c>
      <c r="E24" s="13"/>
      <c r="F24" s="13">
        <f>F22*0.45</f>
        <v>39256595.567999996</v>
      </c>
    </row>
    <row r="25" spans="1:6" x14ac:dyDescent="0.2">
      <c r="A25" t="s">
        <v>5</v>
      </c>
      <c r="B25" s="28">
        <v>2076</v>
      </c>
      <c r="C25" s="13"/>
      <c r="D25" s="28"/>
      <c r="E25" s="13"/>
      <c r="F25" s="13"/>
    </row>
    <row r="26" spans="1:6" x14ac:dyDescent="0.2">
      <c r="B26" s="13"/>
      <c r="C26" s="13"/>
      <c r="D26" s="13"/>
      <c r="E26" s="13"/>
      <c r="F26" s="13"/>
    </row>
    <row r="27" spans="1:6" x14ac:dyDescent="0.2">
      <c r="B27" s="32"/>
      <c r="C27" s="13"/>
      <c r="D27" s="32"/>
      <c r="E27" s="13"/>
      <c r="F27" s="32"/>
    </row>
    <row r="28" spans="1:6" x14ac:dyDescent="0.2">
      <c r="A28" s="25" t="s">
        <v>41</v>
      </c>
      <c r="B28" s="13"/>
      <c r="C28" s="13"/>
      <c r="D28" s="13"/>
      <c r="E28" s="13"/>
      <c r="F28" s="13"/>
    </row>
    <row r="29" spans="1:6" x14ac:dyDescent="0.2">
      <c r="A29" t="s">
        <v>1</v>
      </c>
      <c r="B29" s="13" t="e">
        <f>SUM(#REF!)</f>
        <v>#REF!</v>
      </c>
      <c r="C29" s="13"/>
      <c r="D29" s="13">
        <v>264857608.37000003</v>
      </c>
      <c r="E29" s="13"/>
      <c r="F29" s="13">
        <v>821254065.75999999</v>
      </c>
    </row>
    <row r="30" spans="1:6" x14ac:dyDescent="0.2">
      <c r="A30" t="s">
        <v>2</v>
      </c>
      <c r="B30" s="13" t="e">
        <f>SUM(#REF!)</f>
        <v>#REF!</v>
      </c>
      <c r="C30" s="13"/>
      <c r="D30" s="13">
        <v>239756547.13</v>
      </c>
      <c r="E30" s="13"/>
      <c r="F30" s="13">
        <v>742814877.1400001</v>
      </c>
    </row>
    <row r="31" spans="1:6" x14ac:dyDescent="0.2">
      <c r="A31" t="s">
        <v>0</v>
      </c>
      <c r="B31" s="13" t="e">
        <f>SUM(#REF!)</f>
        <v>#REF!</v>
      </c>
      <c r="C31" s="13"/>
      <c r="D31" s="13">
        <v>1479046.41</v>
      </c>
      <c r="E31" s="13"/>
      <c r="F31" s="13">
        <v>1822825.66</v>
      </c>
    </row>
    <row r="32" spans="1:6" x14ac:dyDescent="0.2">
      <c r="A32" t="s">
        <v>31</v>
      </c>
      <c r="B32" s="13" t="e">
        <f>SUM(#REF!)</f>
        <v>#REF!</v>
      </c>
      <c r="C32" s="13"/>
      <c r="D32" s="13">
        <v>23622014.829999991</v>
      </c>
      <c r="E32" s="13"/>
      <c r="F32" s="13">
        <v>76616362.959999979</v>
      </c>
    </row>
    <row r="33" spans="1:6" x14ac:dyDescent="0.2">
      <c r="A33" t="s">
        <v>25</v>
      </c>
      <c r="B33" s="13" t="e">
        <f>B32*0.55</f>
        <v>#REF!</v>
      </c>
      <c r="C33" s="13"/>
      <c r="D33" s="13">
        <f>D32*0.55</f>
        <v>12992108.156499997</v>
      </c>
      <c r="E33" s="13"/>
      <c r="F33" s="13">
        <f>F32*0.55</f>
        <v>42138999.627999991</v>
      </c>
    </row>
    <row r="34" spans="1:6" x14ac:dyDescent="0.2">
      <c r="A34" t="s">
        <v>32</v>
      </c>
      <c r="B34" s="13" t="e">
        <f>B32*0.45</f>
        <v>#REF!</v>
      </c>
      <c r="C34" s="13"/>
      <c r="D34" s="13">
        <f>D32*0.45</f>
        <v>10629906.673499996</v>
      </c>
      <c r="E34" s="13"/>
      <c r="F34" s="13">
        <f>F32*0.45</f>
        <v>34477363.331999995</v>
      </c>
    </row>
    <row r="35" spans="1:6" x14ac:dyDescent="0.2">
      <c r="A35" t="s">
        <v>5</v>
      </c>
      <c r="B35" s="31">
        <v>2744</v>
      </c>
      <c r="C35" s="13"/>
      <c r="D35" s="31"/>
      <c r="E35" s="13"/>
      <c r="F35" s="13"/>
    </row>
    <row r="36" spans="1:6" x14ac:dyDescent="0.2">
      <c r="B36" s="13"/>
      <c r="C36" s="13"/>
      <c r="D36" s="13"/>
      <c r="E36" s="13"/>
      <c r="F36" s="13"/>
    </row>
    <row r="37" spans="1:6" x14ac:dyDescent="0.2">
      <c r="B37" s="13"/>
      <c r="C37" s="13"/>
      <c r="D37" s="13"/>
      <c r="E37" s="13"/>
      <c r="F37" s="13"/>
    </row>
    <row r="38" spans="1:6" ht="75.75" customHeight="1" x14ac:dyDescent="0.2">
      <c r="A38" s="61" t="s">
        <v>51</v>
      </c>
      <c r="B38" s="61"/>
      <c r="C38" s="61"/>
      <c r="D38" s="61"/>
      <c r="E38" s="61"/>
      <c r="F38" s="61"/>
    </row>
    <row r="39" spans="1:6" x14ac:dyDescent="0.2">
      <c r="B39" s="13"/>
      <c r="C39" s="13"/>
      <c r="D39" s="13"/>
      <c r="E39" s="13"/>
      <c r="F39" s="13"/>
    </row>
    <row r="40" spans="1:6" x14ac:dyDescent="0.2">
      <c r="A40" s="25" t="s">
        <v>50</v>
      </c>
      <c r="B40" s="13"/>
      <c r="C40" s="13"/>
      <c r="D40" s="13"/>
      <c r="E40" s="13"/>
      <c r="F40" s="13"/>
    </row>
    <row r="41" spans="1:6" x14ac:dyDescent="0.2">
      <c r="A41" t="s">
        <v>1</v>
      </c>
      <c r="B41" s="13" t="e">
        <f>SUM(#REF!)</f>
        <v>#REF!</v>
      </c>
      <c r="C41" s="13"/>
      <c r="D41" s="13">
        <v>151391159.22999999</v>
      </c>
      <c r="E41" s="13"/>
      <c r="F41" s="13">
        <v>368911685.86999989</v>
      </c>
    </row>
    <row r="42" spans="1:6" x14ac:dyDescent="0.2">
      <c r="A42" t="s">
        <v>2</v>
      </c>
      <c r="B42" s="13" t="e">
        <f>SUM(#REF!)</f>
        <v>#REF!</v>
      </c>
      <c r="C42" s="13"/>
      <c r="D42" s="13">
        <v>137400871.82999998</v>
      </c>
      <c r="E42" s="13"/>
      <c r="F42" s="13">
        <v>334697455.48000002</v>
      </c>
    </row>
    <row r="43" spans="1:6" x14ac:dyDescent="0.2">
      <c r="A43" t="s">
        <v>0</v>
      </c>
      <c r="B43" s="13" t="e">
        <f>SUM(#REF!)</f>
        <v>#REF!</v>
      </c>
      <c r="C43" s="13"/>
      <c r="D43" s="13">
        <v>74964</v>
      </c>
      <c r="E43" s="13"/>
      <c r="F43" s="13">
        <v>157099.91</v>
      </c>
    </row>
    <row r="44" spans="1:6" x14ac:dyDescent="0.2">
      <c r="A44" t="s">
        <v>31</v>
      </c>
      <c r="B44" s="13" t="e">
        <f>SUM(#REF!)</f>
        <v>#REF!</v>
      </c>
      <c r="C44" s="13"/>
      <c r="D44" s="13">
        <v>13915323.399999999</v>
      </c>
      <c r="E44" s="13"/>
      <c r="F44" s="13">
        <v>34057130.480000004</v>
      </c>
    </row>
    <row r="45" spans="1:6" x14ac:dyDescent="0.2">
      <c r="A45" t="s">
        <v>25</v>
      </c>
      <c r="B45" s="13" t="e">
        <f>B44*0.55</f>
        <v>#REF!</v>
      </c>
      <c r="C45" s="13"/>
      <c r="D45" s="13">
        <f>D44*0.55</f>
        <v>7653427.8700000001</v>
      </c>
      <c r="E45" s="13"/>
      <c r="F45" s="13">
        <f>F44*0.55</f>
        <v>18731421.764000002</v>
      </c>
    </row>
    <row r="46" spans="1:6" x14ac:dyDescent="0.2">
      <c r="A46" t="s">
        <v>32</v>
      </c>
      <c r="B46" s="13" t="e">
        <f>B44*0.45</f>
        <v>#REF!</v>
      </c>
      <c r="C46" s="13"/>
      <c r="D46" s="13">
        <f>D44*0.45</f>
        <v>6261895.5299999993</v>
      </c>
      <c r="E46" s="13"/>
      <c r="F46" s="13">
        <f>F44*0.45</f>
        <v>15325708.716000002</v>
      </c>
    </row>
    <row r="47" spans="1:6" x14ac:dyDescent="0.2">
      <c r="A47" t="s">
        <v>5</v>
      </c>
      <c r="B47" s="28">
        <v>2000</v>
      </c>
      <c r="C47" s="13"/>
      <c r="D47" s="28"/>
      <c r="E47" s="13"/>
      <c r="F47" s="13"/>
    </row>
    <row r="48" spans="1:6" x14ac:dyDescent="0.2">
      <c r="B48" s="13"/>
      <c r="C48" s="13"/>
      <c r="D48" s="13"/>
      <c r="E48" s="13"/>
      <c r="F48" s="13"/>
    </row>
    <row r="49" spans="1:6" x14ac:dyDescent="0.2">
      <c r="B49" s="13"/>
      <c r="C49" s="13"/>
      <c r="D49" s="13"/>
      <c r="E49" s="13"/>
      <c r="F49" s="13"/>
    </row>
    <row r="50" spans="1:6" x14ac:dyDescent="0.2">
      <c r="A50" s="8" t="s">
        <v>6</v>
      </c>
      <c r="B50" s="13"/>
      <c r="C50" s="13"/>
      <c r="D50" s="13"/>
      <c r="E50" s="13"/>
      <c r="F50" s="13"/>
    </row>
    <row r="51" spans="1:6" x14ac:dyDescent="0.2">
      <c r="A51" t="s">
        <v>1</v>
      </c>
      <c r="B51" s="13" t="e">
        <f>SUM(B41,B29,B19,B8)</f>
        <v>#REF!</v>
      </c>
      <c r="C51" s="13"/>
      <c r="D51" s="13">
        <f>SUM(D41,D29,D19,D8)</f>
        <v>813357807.99000001</v>
      </c>
      <c r="E51" s="13"/>
      <c r="F51" s="13">
        <f>SUM(F41,F29,F19,F8)</f>
        <v>2745802293.9399996</v>
      </c>
    </row>
    <row r="52" spans="1:6" x14ac:dyDescent="0.2">
      <c r="A52" t="s">
        <v>2</v>
      </c>
      <c r="B52" s="13" t="e">
        <f>SUM(B42,B30,B20,B9)</f>
        <v>#REF!</v>
      </c>
      <c r="C52" s="13"/>
      <c r="D52" s="13">
        <f>SUM(D42,D30,D20,D9)</f>
        <v>737095173.33999991</v>
      </c>
      <c r="E52" s="13"/>
      <c r="F52" s="13">
        <f>SUM(F42,F30,F20,F9)</f>
        <v>2489853086.3700004</v>
      </c>
    </row>
    <row r="53" spans="1:6" x14ac:dyDescent="0.2">
      <c r="A53" t="s">
        <v>0</v>
      </c>
      <c r="B53" s="13" t="e">
        <f>SUM(B43,B31,B21,B10)</f>
        <v>#REF!</v>
      </c>
      <c r="C53" s="13"/>
      <c r="D53" s="13">
        <f>SUM(D43,D31,D21,D10)</f>
        <v>2020471.3199999998</v>
      </c>
      <c r="E53" s="13"/>
      <c r="F53" s="13">
        <f>SUM(F43,F31,F21,F10)</f>
        <v>3089729.62</v>
      </c>
    </row>
    <row r="54" spans="1:6" x14ac:dyDescent="0.2">
      <c r="A54" t="s">
        <v>30</v>
      </c>
      <c r="B54" s="13">
        <f>B11</f>
        <v>0</v>
      </c>
      <c r="C54" s="13"/>
      <c r="D54" s="13">
        <f>D11</f>
        <v>0</v>
      </c>
      <c r="E54" s="13"/>
      <c r="F54" s="13">
        <f>F11</f>
        <v>199152.03</v>
      </c>
    </row>
    <row r="55" spans="1:6" x14ac:dyDescent="0.2">
      <c r="A55" t="s">
        <v>31</v>
      </c>
      <c r="B55" s="13" t="e">
        <f>SUM(B44,B32,B22,B12)</f>
        <v>#REF!</v>
      </c>
      <c r="C55" s="13"/>
      <c r="D55" s="13">
        <f>SUM(D44,D32,D22,D12)</f>
        <v>74242163.329999983</v>
      </c>
      <c r="E55" s="13"/>
      <c r="F55" s="13">
        <f>SUM(F44,F32,F22,F12)</f>
        <v>253058629.97999996</v>
      </c>
    </row>
    <row r="56" spans="1:6" x14ac:dyDescent="0.2">
      <c r="A56" t="s">
        <v>25</v>
      </c>
      <c r="B56" s="13" t="e">
        <f>B55*0.55</f>
        <v>#REF!</v>
      </c>
      <c r="C56" s="13"/>
      <c r="D56" s="13">
        <f>D55*0.55</f>
        <v>40833189.831499994</v>
      </c>
      <c r="E56" s="13"/>
      <c r="F56" s="13">
        <f>F55*0.55</f>
        <v>139182246.48899999</v>
      </c>
    </row>
    <row r="57" spans="1:6" x14ac:dyDescent="0.2">
      <c r="A57" t="s">
        <v>32</v>
      </c>
      <c r="B57" s="13" t="e">
        <f>B55*0.45</f>
        <v>#REF!</v>
      </c>
      <c r="C57" s="13"/>
      <c r="D57" s="13">
        <f>D55*0.45</f>
        <v>33408973.498499993</v>
      </c>
      <c r="E57" s="13"/>
      <c r="F57" s="13">
        <f>F55*0.45</f>
        <v>113876383.49099998</v>
      </c>
    </row>
    <row r="58" spans="1:6" x14ac:dyDescent="0.2">
      <c r="A58" t="s">
        <v>5</v>
      </c>
      <c r="B58" s="18">
        <f>SUM(B47,B35,B25,B15)</f>
        <v>7929</v>
      </c>
    </row>
    <row r="61" spans="1:6" ht="76.5" customHeight="1" x14ac:dyDescent="0.2">
      <c r="A61" s="61" t="s">
        <v>51</v>
      </c>
      <c r="B61" s="61"/>
      <c r="C61" s="61"/>
      <c r="D61" s="61"/>
      <c r="E61" s="61"/>
      <c r="F61" s="61"/>
    </row>
    <row r="62" spans="1:6" x14ac:dyDescent="0.2">
      <c r="A62" s="29"/>
    </row>
    <row r="63" spans="1:6" x14ac:dyDescent="0.2">
      <c r="A63" s="29"/>
    </row>
    <row r="64" spans="1:6" x14ac:dyDescent="0.2">
      <c r="A64" s="29"/>
    </row>
    <row r="65" spans="1:1" x14ac:dyDescent="0.2">
      <c r="A65" s="29"/>
    </row>
  </sheetData>
  <mergeCells count="4">
    <mergeCell ref="A1:F1"/>
    <mergeCell ref="A2:F2"/>
    <mergeCell ref="A38:F38"/>
    <mergeCell ref="A61:F61"/>
  </mergeCells>
  <phoneticPr fontId="4" type="noConversion"/>
  <pageMargins left="0.75" right="0.75" top="1" bottom="1" header="0.5" footer="0.5"/>
  <headerFooter alignWithMargins="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H65"/>
  <sheetViews>
    <sheetView workbookViewId="0">
      <selection sqref="A1:IV65536"/>
    </sheetView>
  </sheetViews>
  <sheetFormatPr defaultRowHeight="12.75" x14ac:dyDescent="0.2"/>
  <cols>
    <col min="1" max="1" width="24" customWidth="1"/>
    <col min="2" max="2" width="18.7109375" customWidth="1"/>
    <col min="3" max="3" width="4" customWidth="1"/>
    <col min="4" max="4" width="17.28515625" bestFit="1" customWidth="1"/>
    <col min="5" max="5" width="3.7109375" customWidth="1"/>
    <col min="6" max="6" width="15.5703125" customWidth="1"/>
    <col min="7" max="7" width="3.7109375" customWidth="1"/>
    <col min="8" max="8" width="17.28515625" bestFit="1" customWidth="1"/>
  </cols>
  <sheetData>
    <row r="1" spans="1:8" ht="63" customHeight="1" x14ac:dyDescent="0.2">
      <c r="A1" s="63"/>
      <c r="B1" s="63"/>
      <c r="C1" s="63"/>
      <c r="D1" s="63"/>
      <c r="E1" s="63"/>
      <c r="F1" s="63"/>
      <c r="G1" s="63"/>
      <c r="H1" s="63"/>
    </row>
    <row r="2" spans="1:8" ht="18" x14ac:dyDescent="0.25">
      <c r="A2" s="57" t="s">
        <v>22</v>
      </c>
      <c r="B2" s="58"/>
      <c r="C2" s="58"/>
      <c r="D2" s="58"/>
      <c r="E2" s="58"/>
      <c r="F2" s="58"/>
      <c r="G2" s="58"/>
      <c r="H2" s="58"/>
    </row>
    <row r="3" spans="1:8" ht="18" x14ac:dyDescent="0.25">
      <c r="A3" s="14"/>
      <c r="B3" s="15"/>
      <c r="C3" s="15"/>
      <c r="D3" s="17"/>
      <c r="E3" s="17"/>
      <c r="F3" s="17"/>
      <c r="G3" s="17"/>
      <c r="H3" s="17"/>
    </row>
    <row r="4" spans="1:8" x14ac:dyDescent="0.2">
      <c r="B4" s="16" t="s">
        <v>55</v>
      </c>
      <c r="C4" s="10"/>
      <c r="D4" s="16" t="s">
        <v>60</v>
      </c>
      <c r="E4" s="10"/>
      <c r="F4" s="16" t="s">
        <v>67</v>
      </c>
      <c r="G4" s="10"/>
      <c r="H4" s="16" t="s">
        <v>28</v>
      </c>
    </row>
    <row r="5" spans="1:8" x14ac:dyDescent="0.2">
      <c r="A5" s="9"/>
      <c r="B5" s="11" t="s">
        <v>66</v>
      </c>
      <c r="C5" s="9"/>
      <c r="D5" s="11" t="s">
        <v>11</v>
      </c>
      <c r="F5" s="11" t="s">
        <v>61</v>
      </c>
      <c r="H5" s="11" t="s">
        <v>8</v>
      </c>
    </row>
    <row r="7" spans="1:8" x14ac:dyDescent="0.2">
      <c r="A7" s="8" t="s">
        <v>3</v>
      </c>
      <c r="B7" s="8"/>
      <c r="C7" s="8"/>
    </row>
    <row r="8" spans="1:8" x14ac:dyDescent="0.2">
      <c r="A8" t="s">
        <v>1</v>
      </c>
      <c r="B8" s="13">
        <v>36607528.049999997</v>
      </c>
      <c r="C8" s="13"/>
      <c r="D8" s="13">
        <v>158341788.71999997</v>
      </c>
      <c r="E8" s="13"/>
      <c r="F8" s="13">
        <v>32555540.390000001</v>
      </c>
      <c r="G8" s="13"/>
      <c r="H8" s="13">
        <v>607863921.08000004</v>
      </c>
    </row>
    <row r="9" spans="1:8" x14ac:dyDescent="0.2">
      <c r="A9" t="s">
        <v>2</v>
      </c>
      <c r="B9" s="13">
        <v>33167430.57</v>
      </c>
      <c r="C9" s="13"/>
      <c r="D9" s="13">
        <v>143303427.35999998</v>
      </c>
      <c r="E9" s="13"/>
      <c r="F9" s="13">
        <v>29486542.299999997</v>
      </c>
      <c r="G9" s="13"/>
      <c r="H9" s="13">
        <v>549468308.13</v>
      </c>
    </row>
    <row r="10" spans="1:8" x14ac:dyDescent="0.2">
      <c r="A10" t="s">
        <v>0</v>
      </c>
      <c r="B10" s="13">
        <v>0</v>
      </c>
      <c r="C10" s="13"/>
      <c r="D10" s="13">
        <v>0</v>
      </c>
      <c r="E10" s="13"/>
      <c r="F10" s="13">
        <v>0</v>
      </c>
      <c r="G10" s="13"/>
      <c r="H10" s="13">
        <v>6410</v>
      </c>
    </row>
    <row r="11" spans="1:8" x14ac:dyDescent="0.2">
      <c r="A11" t="s">
        <v>30</v>
      </c>
      <c r="B11" s="13">
        <v>0</v>
      </c>
      <c r="C11" s="13"/>
      <c r="D11" s="13">
        <v>0</v>
      </c>
      <c r="E11" s="13"/>
      <c r="F11" s="13">
        <v>0</v>
      </c>
      <c r="G11" s="13"/>
      <c r="H11" s="13">
        <v>199152.03</v>
      </c>
    </row>
    <row r="12" spans="1:8" x14ac:dyDescent="0.2">
      <c r="A12" t="s">
        <v>31</v>
      </c>
      <c r="B12" s="13">
        <v>3440097.48</v>
      </c>
      <c r="C12" s="13"/>
      <c r="D12" s="13">
        <v>15038361.359999999</v>
      </c>
      <c r="E12" s="13"/>
      <c r="F12" s="13">
        <v>3068998.09</v>
      </c>
      <c r="G12" s="13"/>
      <c r="H12" s="13">
        <v>58588354.980000004</v>
      </c>
    </row>
    <row r="13" spans="1:8" x14ac:dyDescent="0.2">
      <c r="A13" t="s">
        <v>25</v>
      </c>
      <c r="B13" s="13">
        <v>1892053.6139999984</v>
      </c>
      <c r="C13" s="13"/>
      <c r="D13" s="13">
        <v>8271098.7480000006</v>
      </c>
      <c r="E13" s="13"/>
      <c r="F13" s="13">
        <v>1687948.9495000001</v>
      </c>
      <c r="G13" s="13"/>
      <c r="H13" s="13">
        <v>32223595.239000004</v>
      </c>
    </row>
    <row r="14" spans="1:8" x14ac:dyDescent="0.2">
      <c r="A14" t="s">
        <v>32</v>
      </c>
      <c r="B14" s="13">
        <v>1548043.8659999985</v>
      </c>
      <c r="C14" s="13"/>
      <c r="D14" s="13">
        <v>6767262.6119999997</v>
      </c>
      <c r="E14" s="13"/>
      <c r="F14" s="13">
        <v>1381049.1405</v>
      </c>
      <c r="G14" s="13"/>
      <c r="H14" s="13">
        <v>26364759.741000004</v>
      </c>
    </row>
    <row r="15" spans="1:8" x14ac:dyDescent="0.2">
      <c r="A15" t="s">
        <v>5</v>
      </c>
      <c r="B15" s="28">
        <v>1109</v>
      </c>
      <c r="C15" s="13"/>
      <c r="D15" s="13"/>
      <c r="E15" s="13"/>
      <c r="F15" s="13"/>
      <c r="G15" s="13"/>
      <c r="H15" s="13"/>
    </row>
    <row r="16" spans="1:8" x14ac:dyDescent="0.2">
      <c r="B16" s="13"/>
      <c r="C16" s="13"/>
      <c r="D16" s="13"/>
      <c r="E16" s="13"/>
      <c r="F16" s="13"/>
      <c r="G16" s="13"/>
      <c r="H16" s="13"/>
    </row>
    <row r="17" spans="1:8" x14ac:dyDescent="0.2">
      <c r="B17" s="13"/>
      <c r="C17" s="13"/>
      <c r="D17" s="13"/>
      <c r="E17" s="13"/>
      <c r="F17" s="13"/>
      <c r="G17" s="13"/>
      <c r="H17" s="13"/>
    </row>
    <row r="18" spans="1:8" x14ac:dyDescent="0.2">
      <c r="A18" s="8" t="s">
        <v>4</v>
      </c>
      <c r="B18" s="13"/>
      <c r="C18" s="13"/>
      <c r="D18" s="13"/>
      <c r="E18" s="13"/>
      <c r="F18" s="13"/>
      <c r="G18" s="13"/>
      <c r="H18" s="13"/>
    </row>
    <row r="19" spans="1:8" x14ac:dyDescent="0.2">
      <c r="A19" t="s">
        <v>1</v>
      </c>
      <c r="B19" s="13">
        <v>63815280.920000002</v>
      </c>
      <c r="C19" s="13"/>
      <c r="D19" s="13">
        <v>249022136.81999999</v>
      </c>
      <c r="E19" s="13"/>
      <c r="F19" s="13">
        <v>57612383.43</v>
      </c>
      <c r="G19" s="13"/>
      <c r="H19" s="13">
        <v>1048195430.1999999</v>
      </c>
    </row>
    <row r="20" spans="1:8" x14ac:dyDescent="0.2">
      <c r="A20" t="s">
        <v>2</v>
      </c>
      <c r="B20" s="13">
        <v>57854955.399999999</v>
      </c>
      <c r="C20" s="13"/>
      <c r="D20" s="13">
        <v>225931492.53</v>
      </c>
      <c r="E20" s="13"/>
      <c r="F20" s="13">
        <v>52238678.159999996</v>
      </c>
      <c r="G20" s="13"/>
      <c r="H20" s="13">
        <v>953894831.59000003</v>
      </c>
    </row>
    <row r="21" spans="1:8" x14ac:dyDescent="0.2">
      <c r="A21" t="s">
        <v>0</v>
      </c>
      <c r="B21" s="13">
        <v>394639.95</v>
      </c>
      <c r="C21" s="13"/>
      <c r="D21" s="13">
        <v>481527.61</v>
      </c>
      <c r="E21" s="13"/>
      <c r="F21" s="13">
        <v>379573.25</v>
      </c>
      <c r="G21" s="13"/>
      <c r="H21" s="13">
        <v>1498034</v>
      </c>
    </row>
    <row r="22" spans="1:8" x14ac:dyDescent="0.2">
      <c r="A22" t="s">
        <v>31</v>
      </c>
      <c r="B22" s="13">
        <v>5565685.5700000031</v>
      </c>
      <c r="C22" s="13"/>
      <c r="D22" s="13">
        <v>22609116.68</v>
      </c>
      <c r="E22" s="13"/>
      <c r="F22" s="13">
        <v>4994132.0199999996</v>
      </c>
      <c r="G22" s="13"/>
      <c r="H22" s="13">
        <v>92802564.609999999</v>
      </c>
    </row>
    <row r="23" spans="1:8" x14ac:dyDescent="0.2">
      <c r="A23" t="s">
        <v>25</v>
      </c>
      <c r="B23" s="13">
        <v>3061127.063500002</v>
      </c>
      <c r="C23" s="13"/>
      <c r="D23" s="13">
        <v>12435014.174000001</v>
      </c>
      <c r="E23" s="13"/>
      <c r="F23" s="13">
        <v>2746772.611</v>
      </c>
      <c r="G23" s="13"/>
      <c r="H23" s="13">
        <v>51041410.535500005</v>
      </c>
    </row>
    <row r="24" spans="1:8" x14ac:dyDescent="0.2">
      <c r="A24" t="s">
        <v>32</v>
      </c>
      <c r="B24" s="13">
        <v>2504558.5065000015</v>
      </c>
      <c r="C24" s="13"/>
      <c r="D24" s="13">
        <v>10174102.506000001</v>
      </c>
      <c r="E24" s="13"/>
      <c r="F24" s="13">
        <v>2247359.409</v>
      </c>
      <c r="G24" s="13"/>
      <c r="H24" s="13">
        <v>41761154.074500002</v>
      </c>
    </row>
    <row r="25" spans="1:8" x14ac:dyDescent="0.2">
      <c r="A25" t="s">
        <v>5</v>
      </c>
      <c r="B25" s="28">
        <v>2076</v>
      </c>
      <c r="C25" s="13"/>
      <c r="D25" s="13"/>
      <c r="E25" s="13"/>
      <c r="F25" s="13"/>
      <c r="G25" s="13"/>
      <c r="H25" s="13"/>
    </row>
    <row r="26" spans="1:8" x14ac:dyDescent="0.2">
      <c r="B26" s="13"/>
      <c r="C26" s="13"/>
      <c r="D26" s="13"/>
      <c r="E26" s="13"/>
      <c r="F26" s="13"/>
      <c r="G26" s="13"/>
      <c r="H26" s="13"/>
    </row>
    <row r="27" spans="1:8" x14ac:dyDescent="0.2">
      <c r="B27" s="13"/>
      <c r="C27" s="13"/>
      <c r="D27" s="13"/>
      <c r="E27" s="13"/>
      <c r="F27" s="13"/>
      <c r="G27" s="13"/>
      <c r="H27" s="13"/>
    </row>
    <row r="28" spans="1:8" x14ac:dyDescent="0.2">
      <c r="A28" s="25" t="s">
        <v>41</v>
      </c>
      <c r="B28" s="13"/>
      <c r="C28" s="13"/>
      <c r="D28" s="13"/>
      <c r="E28" s="13"/>
      <c r="F28" s="13"/>
      <c r="G28" s="13"/>
      <c r="H28" s="13"/>
    </row>
    <row r="29" spans="1:8" x14ac:dyDescent="0.2">
      <c r="A29" t="s">
        <v>1</v>
      </c>
      <c r="B29" s="13">
        <v>62765143.119999997</v>
      </c>
      <c r="C29" s="13"/>
      <c r="D29" s="13">
        <v>271361752.49000001</v>
      </c>
      <c r="E29" s="13"/>
      <c r="F29" s="13">
        <v>56260999</v>
      </c>
      <c r="G29" s="13"/>
      <c r="H29" s="13">
        <v>884019208.88</v>
      </c>
    </row>
    <row r="30" spans="1:8" x14ac:dyDescent="0.2">
      <c r="A30" t="s">
        <v>2</v>
      </c>
      <c r="B30" s="13">
        <v>56808921.780000001</v>
      </c>
      <c r="C30" s="13"/>
      <c r="D30" s="13">
        <v>245625386.59999999</v>
      </c>
      <c r="E30" s="13"/>
      <c r="F30" s="13">
        <v>50940082.309999995</v>
      </c>
      <c r="G30" s="13"/>
      <c r="H30" s="13">
        <v>799623798.91999996</v>
      </c>
    </row>
    <row r="31" spans="1:8" x14ac:dyDescent="0.2">
      <c r="A31" t="s">
        <v>0</v>
      </c>
      <c r="B31" s="13">
        <v>254969.09</v>
      </c>
      <c r="C31" s="13"/>
      <c r="D31" s="13">
        <v>1522493.5</v>
      </c>
      <c r="E31" s="13"/>
      <c r="F31" s="13">
        <v>211522</v>
      </c>
      <c r="G31" s="13"/>
      <c r="H31" s="13">
        <v>2077794.75</v>
      </c>
    </row>
    <row r="32" spans="1:8" x14ac:dyDescent="0.2">
      <c r="A32" t="s">
        <v>31</v>
      </c>
      <c r="B32" s="13">
        <v>5701252.2499999963</v>
      </c>
      <c r="C32" s="13"/>
      <c r="D32" s="13">
        <v>24213872.389999989</v>
      </c>
      <c r="E32" s="13"/>
      <c r="F32" s="13">
        <v>5109394.6900000004</v>
      </c>
      <c r="G32" s="13"/>
      <c r="H32" s="13">
        <v>82317615.209999979</v>
      </c>
    </row>
    <row r="33" spans="1:8" x14ac:dyDescent="0.2">
      <c r="A33" t="s">
        <v>25</v>
      </c>
      <c r="B33" s="13">
        <v>3135688.7374999984</v>
      </c>
      <c r="C33" s="13"/>
      <c r="D33" s="13">
        <v>13317629.814499995</v>
      </c>
      <c r="E33" s="13"/>
      <c r="F33" s="13">
        <v>2810167.0795000005</v>
      </c>
      <c r="G33" s="13"/>
      <c r="H33" s="13">
        <v>45274688.365499988</v>
      </c>
    </row>
    <row r="34" spans="1:8" x14ac:dyDescent="0.2">
      <c r="A34" t="s">
        <v>32</v>
      </c>
      <c r="B34" s="13">
        <v>2565563.5124999983</v>
      </c>
      <c r="C34" s="13"/>
      <c r="D34" s="13">
        <v>10896242.575499995</v>
      </c>
      <c r="E34" s="13"/>
      <c r="F34" s="13">
        <v>2299227.6105000004</v>
      </c>
      <c r="G34" s="13"/>
      <c r="H34" s="13">
        <v>37042926.84449999</v>
      </c>
    </row>
    <row r="35" spans="1:8" x14ac:dyDescent="0.2">
      <c r="A35" t="s">
        <v>5</v>
      </c>
      <c r="B35" s="26">
        <v>2744</v>
      </c>
      <c r="C35" s="13"/>
      <c r="D35" s="13"/>
      <c r="E35" s="13"/>
      <c r="F35" s="13"/>
      <c r="G35" s="13"/>
      <c r="H35" s="13"/>
    </row>
    <row r="36" spans="1:8" x14ac:dyDescent="0.2">
      <c r="B36" s="13"/>
      <c r="C36" s="13"/>
      <c r="D36" s="13"/>
      <c r="E36" s="13"/>
      <c r="F36" s="13"/>
      <c r="G36" s="13"/>
      <c r="H36" s="13"/>
    </row>
    <row r="37" spans="1:8" x14ac:dyDescent="0.2">
      <c r="B37" s="13"/>
      <c r="C37" s="13"/>
      <c r="D37" s="13"/>
      <c r="E37" s="13"/>
      <c r="F37" s="13"/>
      <c r="G37" s="13"/>
      <c r="H37" s="13"/>
    </row>
    <row r="38" spans="1:8" ht="75.95" customHeight="1" x14ac:dyDescent="0.2">
      <c r="A38" s="61" t="s">
        <v>51</v>
      </c>
      <c r="B38" s="61"/>
      <c r="C38" s="61"/>
      <c r="D38" s="61"/>
      <c r="E38" s="61"/>
      <c r="F38" s="61"/>
      <c r="G38" s="61"/>
      <c r="H38" s="61"/>
    </row>
    <row r="39" spans="1:8" x14ac:dyDescent="0.2">
      <c r="B39" s="13"/>
      <c r="C39" s="13"/>
      <c r="D39" s="13"/>
      <c r="E39" s="13"/>
      <c r="F39" s="13"/>
      <c r="G39" s="13"/>
      <c r="H39" s="13"/>
    </row>
    <row r="40" spans="1:8" x14ac:dyDescent="0.2">
      <c r="A40" s="25" t="s">
        <v>50</v>
      </c>
      <c r="B40" s="13"/>
      <c r="C40" s="13"/>
      <c r="D40" s="13"/>
      <c r="E40" s="13"/>
      <c r="F40" s="13"/>
      <c r="G40" s="13"/>
      <c r="H40" s="13"/>
    </row>
    <row r="41" spans="1:8" x14ac:dyDescent="0.2">
      <c r="A41" t="s">
        <v>1</v>
      </c>
      <c r="B41" s="13">
        <v>36350715.850000001</v>
      </c>
      <c r="C41" s="13"/>
      <c r="D41" s="13">
        <v>154803453.35999998</v>
      </c>
      <c r="E41" s="13"/>
      <c r="F41" s="13">
        <v>32938421.719999999</v>
      </c>
      <c r="G41" s="13"/>
      <c r="H41" s="13">
        <v>405262401.71999991</v>
      </c>
    </row>
    <row r="42" spans="1:8" x14ac:dyDescent="0.2">
      <c r="A42" t="s">
        <v>2</v>
      </c>
      <c r="B42" s="13">
        <v>33015691.27</v>
      </c>
      <c r="C42" s="13"/>
      <c r="D42" s="13">
        <v>140513392.29999998</v>
      </c>
      <c r="E42" s="13"/>
      <c r="F42" s="13">
        <v>29903170.800000004</v>
      </c>
      <c r="G42" s="13"/>
      <c r="H42" s="13">
        <v>367713146.75000006</v>
      </c>
    </row>
    <row r="43" spans="1:8" x14ac:dyDescent="0.2">
      <c r="A43" t="s">
        <v>0</v>
      </c>
      <c r="B43" s="13">
        <v>134216.6</v>
      </c>
      <c r="C43" s="13"/>
      <c r="D43" s="13">
        <v>78144</v>
      </c>
      <c r="E43" s="13"/>
      <c r="F43" s="13">
        <v>131036.6</v>
      </c>
      <c r="G43" s="13"/>
      <c r="H43" s="13">
        <v>291316.51</v>
      </c>
    </row>
    <row r="44" spans="1:8" x14ac:dyDescent="0.2">
      <c r="A44" t="s">
        <v>31</v>
      </c>
      <c r="B44" s="13">
        <v>3200807.98</v>
      </c>
      <c r="C44" s="13"/>
      <c r="D44" s="13">
        <v>14211917.059999999</v>
      </c>
      <c r="E44" s="13"/>
      <c r="F44" s="13">
        <v>2904214.32</v>
      </c>
      <c r="G44" s="13"/>
      <c r="H44" s="13">
        <v>37257938.460000008</v>
      </c>
    </row>
    <row r="45" spans="1:8" x14ac:dyDescent="0.2">
      <c r="A45" t="s">
        <v>25</v>
      </c>
      <c r="B45" s="13">
        <v>1760444.3890000011</v>
      </c>
      <c r="C45" s="13"/>
      <c r="D45" s="13">
        <v>7816554.3829999994</v>
      </c>
      <c r="E45" s="13"/>
      <c r="F45" s="13">
        <v>1597317.8759999999</v>
      </c>
      <c r="G45" s="13"/>
      <c r="H45" s="13">
        <v>20491866.153000005</v>
      </c>
    </row>
    <row r="46" spans="1:8" x14ac:dyDescent="0.2">
      <c r="A46" t="s">
        <v>32</v>
      </c>
      <c r="B46" s="13">
        <v>1440363.5910000009</v>
      </c>
      <c r="C46" s="13"/>
      <c r="D46" s="13">
        <v>6395362.6769999992</v>
      </c>
      <c r="E46" s="13"/>
      <c r="F46" s="13">
        <v>1306896.4439999999</v>
      </c>
      <c r="G46" s="13"/>
      <c r="H46" s="13">
        <v>16766072.307000004</v>
      </c>
    </row>
    <row r="47" spans="1:8" x14ac:dyDescent="0.2">
      <c r="A47" t="s">
        <v>5</v>
      </c>
      <c r="B47" s="28">
        <v>2000</v>
      </c>
      <c r="C47" s="13"/>
      <c r="D47" s="13"/>
      <c r="E47" s="13"/>
      <c r="F47" s="13"/>
      <c r="G47" s="13"/>
      <c r="H47" s="13"/>
    </row>
    <row r="48" spans="1:8" x14ac:dyDescent="0.2">
      <c r="B48" s="13"/>
      <c r="C48" s="13"/>
      <c r="D48" s="13"/>
      <c r="E48" s="13"/>
      <c r="F48" s="13"/>
      <c r="G48" s="13"/>
      <c r="H48" s="13"/>
    </row>
    <row r="49" spans="1:8" x14ac:dyDescent="0.2">
      <c r="B49" s="13"/>
      <c r="C49" s="13"/>
      <c r="D49" s="13"/>
      <c r="E49" s="13"/>
      <c r="F49" s="13"/>
      <c r="G49" s="13"/>
      <c r="H49" s="13"/>
    </row>
    <row r="50" spans="1:8" x14ac:dyDescent="0.2">
      <c r="A50" s="8" t="s">
        <v>6</v>
      </c>
      <c r="B50" s="13"/>
      <c r="C50" s="13"/>
      <c r="D50" s="13"/>
      <c r="E50" s="13"/>
      <c r="F50" s="13"/>
      <c r="G50" s="13"/>
      <c r="H50" s="13"/>
    </row>
    <row r="51" spans="1:8" x14ac:dyDescent="0.2">
      <c r="A51" t="s">
        <v>1</v>
      </c>
      <c r="B51" s="13">
        <v>199538667.94</v>
      </c>
      <c r="C51" s="13"/>
      <c r="D51" s="13">
        <v>833529131.3900001</v>
      </c>
      <c r="E51" s="13"/>
      <c r="F51" s="13">
        <v>179367344.53999999</v>
      </c>
      <c r="G51" s="13"/>
      <c r="H51" s="13">
        <v>2945340961.8800001</v>
      </c>
    </row>
    <row r="52" spans="1:8" x14ac:dyDescent="0.2">
      <c r="A52" t="s">
        <v>2</v>
      </c>
      <c r="B52" s="13">
        <v>180846999.01999998</v>
      </c>
      <c r="C52" s="13"/>
      <c r="D52" s="13">
        <v>755373698.7900002</v>
      </c>
      <c r="E52" s="13"/>
      <c r="F52" s="13">
        <v>162568473.56999999</v>
      </c>
      <c r="G52" s="13"/>
      <c r="H52" s="13">
        <v>2670700085.3899999</v>
      </c>
    </row>
    <row r="53" spans="1:8" x14ac:dyDescent="0.2">
      <c r="A53" t="s">
        <v>0</v>
      </c>
      <c r="B53" s="13">
        <v>783825.64</v>
      </c>
      <c r="C53" s="13"/>
      <c r="D53" s="13">
        <v>2082165.11</v>
      </c>
      <c r="E53" s="13"/>
      <c r="F53" s="13">
        <v>722131.85</v>
      </c>
      <c r="G53" s="13"/>
      <c r="H53" s="13">
        <v>3873555.26</v>
      </c>
    </row>
    <row r="54" spans="1:8" x14ac:dyDescent="0.2">
      <c r="A54" t="s">
        <v>30</v>
      </c>
      <c r="B54" s="13">
        <v>0</v>
      </c>
      <c r="C54" s="13"/>
      <c r="D54" s="13">
        <v>0</v>
      </c>
      <c r="E54" s="13"/>
      <c r="F54" s="13">
        <v>0</v>
      </c>
      <c r="G54" s="13"/>
      <c r="H54" s="13">
        <v>199152.03</v>
      </c>
    </row>
    <row r="55" spans="1:8" x14ac:dyDescent="0.2">
      <c r="A55" t="s">
        <v>31</v>
      </c>
      <c r="B55" s="13">
        <v>17907843.280000016</v>
      </c>
      <c r="C55" s="13"/>
      <c r="D55" s="13">
        <v>76073267.489999995</v>
      </c>
      <c r="E55" s="13"/>
      <c r="F55" s="13">
        <v>16076739.120000003</v>
      </c>
      <c r="G55" s="13"/>
      <c r="H55" s="13">
        <v>270966473.25999999</v>
      </c>
    </row>
    <row r="56" spans="1:8" x14ac:dyDescent="0.2">
      <c r="A56" t="s">
        <v>25</v>
      </c>
      <c r="B56" s="13">
        <v>9849313.8040000089</v>
      </c>
      <c r="C56" s="13"/>
      <c r="D56" s="13">
        <v>41840297.119500004</v>
      </c>
      <c r="E56" s="13"/>
      <c r="F56" s="13">
        <v>8842206.5160000026</v>
      </c>
      <c r="G56" s="13"/>
      <c r="H56" s="13">
        <v>149031560.29300001</v>
      </c>
    </row>
    <row r="57" spans="1:8" x14ac:dyDescent="0.2">
      <c r="A57" t="s">
        <v>32</v>
      </c>
      <c r="B57" s="13">
        <v>8058529.4760000072</v>
      </c>
      <c r="C57" s="13"/>
      <c r="D57" s="13">
        <v>34232970.370499998</v>
      </c>
      <c r="E57" s="13"/>
      <c r="F57" s="13">
        <v>7234532.6040000012</v>
      </c>
      <c r="G57" s="13"/>
      <c r="H57" s="13">
        <v>121934912.96699999</v>
      </c>
    </row>
    <row r="58" spans="1:8" x14ac:dyDescent="0.2">
      <c r="A58" t="s">
        <v>5</v>
      </c>
      <c r="B58" s="26">
        <v>7929</v>
      </c>
    </row>
    <row r="59" spans="1:8" x14ac:dyDescent="0.2">
      <c r="B59" s="28"/>
    </row>
    <row r="61" spans="1:8" ht="76.5" customHeight="1" x14ac:dyDescent="0.2">
      <c r="A61" s="61" t="s">
        <v>51</v>
      </c>
      <c r="B61" s="61"/>
      <c r="C61" s="61"/>
      <c r="D61" s="61"/>
      <c r="E61" s="61"/>
      <c r="F61" s="61"/>
      <c r="G61" s="61"/>
      <c r="H61" s="61"/>
    </row>
    <row r="62" spans="1:8" x14ac:dyDescent="0.2">
      <c r="A62" s="29"/>
    </row>
    <row r="63" spans="1:8" x14ac:dyDescent="0.2">
      <c r="A63" s="29"/>
    </row>
    <row r="64" spans="1:8" x14ac:dyDescent="0.2">
      <c r="A64" s="29"/>
    </row>
    <row r="65" spans="1:1" x14ac:dyDescent="0.2">
      <c r="A65" s="29"/>
    </row>
  </sheetData>
  <mergeCells count="4">
    <mergeCell ref="A1:H1"/>
    <mergeCell ref="A2:H2"/>
    <mergeCell ref="A38:H38"/>
    <mergeCell ref="A61:H61"/>
  </mergeCells>
  <phoneticPr fontId="4" type="noConversion"/>
  <pageMargins left="0.75" right="0.75" top="1" bottom="1" header="0.5" footer="0.5"/>
  <headerFooter alignWithMargins="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F66"/>
  <sheetViews>
    <sheetView workbookViewId="0">
      <selection activeCell="A13" sqref="A13"/>
    </sheetView>
  </sheetViews>
  <sheetFormatPr defaultRowHeight="12.75" x14ac:dyDescent="0.2"/>
  <cols>
    <col min="1" max="1" width="24" customWidth="1"/>
    <col min="2" max="2" width="18.7109375" customWidth="1"/>
    <col min="3" max="3" width="4" customWidth="1"/>
    <col min="4" max="4" width="24.42578125" bestFit="1" customWidth="1"/>
    <col min="5" max="5" width="3.7109375" customWidth="1"/>
    <col min="6" max="6" width="25.5703125" bestFit="1" customWidth="1"/>
  </cols>
  <sheetData>
    <row r="1" spans="1:6" ht="63" customHeight="1" x14ac:dyDescent="0.2">
      <c r="A1" s="63"/>
      <c r="B1" s="63"/>
      <c r="C1" s="63"/>
      <c r="D1" s="63"/>
      <c r="E1" s="63"/>
      <c r="F1" s="63"/>
    </row>
    <row r="2" spans="1:6" ht="18" x14ac:dyDescent="0.25">
      <c r="A2" s="57" t="s">
        <v>22</v>
      </c>
      <c r="B2" s="58"/>
      <c r="C2" s="58"/>
      <c r="D2" s="58"/>
      <c r="E2" s="58"/>
      <c r="F2" s="58"/>
    </row>
    <row r="3" spans="1:6" ht="18" x14ac:dyDescent="0.25">
      <c r="A3" s="14"/>
      <c r="B3" s="15"/>
      <c r="C3" s="15"/>
      <c r="D3" s="17"/>
      <c r="E3" s="17"/>
      <c r="F3" s="17"/>
    </row>
    <row r="4" spans="1:6" x14ac:dyDescent="0.2">
      <c r="B4" s="16" t="s">
        <v>55</v>
      </c>
      <c r="C4" s="10"/>
      <c r="D4" s="16" t="s">
        <v>67</v>
      </c>
      <c r="E4" s="10"/>
      <c r="F4" s="16" t="s">
        <v>28</v>
      </c>
    </row>
    <row r="5" spans="1:6" x14ac:dyDescent="0.2">
      <c r="A5" s="9"/>
      <c r="B5" s="11" t="s">
        <v>68</v>
      </c>
      <c r="C5" s="9"/>
      <c r="D5" s="11" t="s">
        <v>11</v>
      </c>
      <c r="F5" s="11" t="s">
        <v>8</v>
      </c>
    </row>
    <row r="6" spans="1:6" x14ac:dyDescent="0.2">
      <c r="D6" t="s">
        <v>63</v>
      </c>
    </row>
    <row r="7" spans="1:6" x14ac:dyDescent="0.2">
      <c r="A7" s="8" t="s">
        <v>3</v>
      </c>
      <c r="B7" s="8"/>
      <c r="C7" s="8"/>
    </row>
    <row r="8" spans="1:6" x14ac:dyDescent="0.2">
      <c r="A8" t="s">
        <v>1</v>
      </c>
      <c r="B8" s="13">
        <v>36091241.93</v>
      </c>
      <c r="C8" s="13"/>
      <c r="D8" s="13">
        <v>68646782.319999993</v>
      </c>
      <c r="E8" s="13"/>
      <c r="F8" s="13">
        <v>643955163.00999999</v>
      </c>
    </row>
    <row r="9" spans="1:6" x14ac:dyDescent="0.2">
      <c r="A9" t="s">
        <v>2</v>
      </c>
      <c r="B9" s="13">
        <v>32565696.529999997</v>
      </c>
      <c r="C9" s="13"/>
      <c r="D9" s="13">
        <v>62052238.830000013</v>
      </c>
      <c r="E9" s="13"/>
      <c r="F9" s="13">
        <v>582034004.66000009</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3525545.4</v>
      </c>
      <c r="C12" s="13"/>
      <c r="D12" s="13">
        <v>6594543.4900000002</v>
      </c>
      <c r="E12" s="13"/>
      <c r="F12" s="13">
        <v>62113900.380000003</v>
      </c>
    </row>
    <row r="13" spans="1:6" x14ac:dyDescent="0.2">
      <c r="A13" t="s">
        <v>25</v>
      </c>
      <c r="B13" s="13">
        <v>1939049.97</v>
      </c>
      <c r="C13" s="13"/>
      <c r="D13" s="13">
        <v>3626998.9195000003</v>
      </c>
      <c r="E13" s="13"/>
      <c r="F13" s="13">
        <v>34162645.209000006</v>
      </c>
    </row>
    <row r="14" spans="1:6" x14ac:dyDescent="0.2">
      <c r="A14" t="s">
        <v>32</v>
      </c>
      <c r="B14" s="13">
        <v>1586495.43</v>
      </c>
      <c r="C14" s="13"/>
      <c r="D14" s="13">
        <v>2967544.5705000004</v>
      </c>
      <c r="E14" s="13"/>
      <c r="F14" s="13">
        <v>27951255.171</v>
      </c>
    </row>
    <row r="15" spans="1:6" x14ac:dyDescent="0.2">
      <c r="A15" t="s">
        <v>5</v>
      </c>
      <c r="B15" s="28">
        <v>1109</v>
      </c>
      <c r="C15" s="13"/>
      <c r="D15" s="28"/>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58615363.759999998</v>
      </c>
      <c r="C19" s="13"/>
      <c r="D19" s="13">
        <v>116227747.18999998</v>
      </c>
      <c r="E19" s="13"/>
      <c r="F19" s="13">
        <v>1106810793.96</v>
      </c>
    </row>
    <row r="20" spans="1:6" x14ac:dyDescent="0.2">
      <c r="A20" t="s">
        <v>2</v>
      </c>
      <c r="B20" s="13">
        <v>53322723</v>
      </c>
      <c r="C20" s="13"/>
      <c r="D20" s="13">
        <v>105561401.16</v>
      </c>
      <c r="E20" s="13"/>
      <c r="F20" s="13">
        <v>1007217554.59</v>
      </c>
    </row>
    <row r="21" spans="1:6" x14ac:dyDescent="0.2">
      <c r="A21" t="s">
        <v>0</v>
      </c>
      <c r="B21" s="13">
        <v>314786.25</v>
      </c>
      <c r="C21" s="13"/>
      <c r="D21" s="13">
        <v>694359.5</v>
      </c>
      <c r="E21" s="13"/>
      <c r="F21" s="13">
        <v>1812820.25</v>
      </c>
    </row>
    <row r="22" spans="1:6" x14ac:dyDescent="0.2">
      <c r="A22" t="s">
        <v>31</v>
      </c>
      <c r="B22" s="13">
        <v>4977854.51</v>
      </c>
      <c r="C22" s="13"/>
      <c r="D22" s="13">
        <v>9971986.5300000031</v>
      </c>
      <c r="E22" s="13"/>
      <c r="F22" s="13">
        <v>97780419.120000005</v>
      </c>
    </row>
    <row r="23" spans="1:6" x14ac:dyDescent="0.2">
      <c r="A23" t="s">
        <v>25</v>
      </c>
      <c r="B23" s="13">
        <v>2737819.9804999991</v>
      </c>
      <c r="C23" s="13"/>
      <c r="D23" s="13">
        <v>5484592.591500002</v>
      </c>
      <c r="E23" s="13"/>
      <c r="F23" s="13">
        <v>53779230.51600001</v>
      </c>
    </row>
    <row r="24" spans="1:6" x14ac:dyDescent="0.2">
      <c r="A24" t="s">
        <v>32</v>
      </c>
      <c r="B24" s="13">
        <v>2240034.5294999992</v>
      </c>
      <c r="C24" s="13"/>
      <c r="D24" s="13">
        <v>4487393.9385000011</v>
      </c>
      <c r="E24" s="13"/>
      <c r="F24" s="13">
        <v>44001188.604000002</v>
      </c>
    </row>
    <row r="25" spans="1:6" x14ac:dyDescent="0.2">
      <c r="A25" t="s">
        <v>5</v>
      </c>
      <c r="B25" s="28">
        <v>2076</v>
      </c>
      <c r="C25" s="13"/>
      <c r="D25" s="28"/>
      <c r="E25" s="13"/>
      <c r="F25" s="13"/>
    </row>
    <row r="26" spans="1:6" x14ac:dyDescent="0.2">
      <c r="B26" s="13"/>
      <c r="C26" s="13"/>
      <c r="D26" s="13"/>
      <c r="E26" s="13"/>
      <c r="F26" s="13"/>
    </row>
    <row r="27" spans="1:6" x14ac:dyDescent="0.2">
      <c r="B27" s="32"/>
      <c r="C27" s="13"/>
      <c r="D27" s="32"/>
      <c r="E27" s="13"/>
      <c r="F27" s="32"/>
    </row>
    <row r="28" spans="1:6" x14ac:dyDescent="0.2">
      <c r="A28" s="25" t="s">
        <v>41</v>
      </c>
      <c r="B28" s="13"/>
      <c r="C28" s="13"/>
      <c r="D28" s="13"/>
      <c r="E28" s="13"/>
      <c r="F28" s="13"/>
    </row>
    <row r="29" spans="1:6" x14ac:dyDescent="0.2">
      <c r="A29" t="s">
        <v>1</v>
      </c>
      <c r="B29" s="13">
        <v>65403856.980000004</v>
      </c>
      <c r="C29" s="13"/>
      <c r="D29" s="13">
        <v>121664855.97999999</v>
      </c>
      <c r="E29" s="13"/>
      <c r="F29" s="13">
        <v>949423065.86000001</v>
      </c>
    </row>
    <row r="30" spans="1:6" x14ac:dyDescent="0.2">
      <c r="A30" t="s">
        <v>2</v>
      </c>
      <c r="B30" s="13">
        <v>59209090.590000004</v>
      </c>
      <c r="C30" s="13"/>
      <c r="D30" s="13">
        <v>110149172.89999999</v>
      </c>
      <c r="E30" s="13"/>
      <c r="F30" s="13">
        <v>858832889.50999999</v>
      </c>
    </row>
    <row r="31" spans="1:6" x14ac:dyDescent="0.2">
      <c r="A31" t="s">
        <v>0</v>
      </c>
      <c r="B31" s="13">
        <v>557499.75</v>
      </c>
      <c r="C31" s="13"/>
      <c r="D31" s="13">
        <v>769021.75</v>
      </c>
      <c r="E31" s="13"/>
      <c r="F31" s="13">
        <v>2635294.5</v>
      </c>
    </row>
    <row r="32" spans="1:6" x14ac:dyDescent="0.2">
      <c r="A32" t="s">
        <v>30</v>
      </c>
      <c r="B32" s="13">
        <v>10579.57</v>
      </c>
      <c r="C32" s="13"/>
      <c r="D32" s="13">
        <v>10579.57</v>
      </c>
      <c r="E32" s="13"/>
      <c r="F32" s="13">
        <v>10579.57</v>
      </c>
    </row>
    <row r="33" spans="1:6" x14ac:dyDescent="0.2">
      <c r="A33" t="s">
        <v>31</v>
      </c>
      <c r="B33" s="13">
        <v>5647846.21</v>
      </c>
      <c r="C33" s="13"/>
      <c r="D33" s="13">
        <v>10757240.9</v>
      </c>
      <c r="E33" s="13"/>
      <c r="F33" s="13">
        <v>87965461.419999987</v>
      </c>
    </row>
    <row r="34" spans="1:6" x14ac:dyDescent="0.2">
      <c r="A34" t="s">
        <v>25</v>
      </c>
      <c r="B34" s="13">
        <v>3106315.4155000001</v>
      </c>
      <c r="C34" s="13"/>
      <c r="D34" s="13">
        <v>5916482.495000001</v>
      </c>
      <c r="E34" s="13"/>
      <c r="F34" s="13">
        <v>48381003.780999996</v>
      </c>
    </row>
    <row r="35" spans="1:6" x14ac:dyDescent="0.2">
      <c r="A35" t="s">
        <v>32</v>
      </c>
      <c r="B35" s="13">
        <v>2541530.7944999998</v>
      </c>
      <c r="C35" s="13"/>
      <c r="D35" s="13">
        <v>4840758.4050000003</v>
      </c>
      <c r="E35" s="13"/>
      <c r="F35" s="13">
        <v>39584457.638999999</v>
      </c>
    </row>
    <row r="36" spans="1:6" x14ac:dyDescent="0.2">
      <c r="A36" t="s">
        <v>5</v>
      </c>
      <c r="B36" s="31">
        <v>2744</v>
      </c>
      <c r="C36" s="13"/>
      <c r="D36" s="31"/>
      <c r="E36" s="13"/>
      <c r="F36" s="13"/>
    </row>
    <row r="37" spans="1:6" x14ac:dyDescent="0.2">
      <c r="B37" s="13"/>
      <c r="C37" s="13"/>
      <c r="D37" s="13"/>
      <c r="E37" s="13"/>
      <c r="F37" s="13"/>
    </row>
    <row r="38" spans="1:6" x14ac:dyDescent="0.2">
      <c r="B38" s="13"/>
      <c r="C38" s="13"/>
      <c r="D38" s="13"/>
      <c r="E38" s="13"/>
      <c r="F38" s="13"/>
    </row>
    <row r="39" spans="1:6" ht="75.75" customHeight="1" x14ac:dyDescent="0.2">
      <c r="A39" s="61" t="s">
        <v>51</v>
      </c>
      <c r="B39" s="61"/>
      <c r="C39" s="61"/>
      <c r="D39" s="61"/>
      <c r="E39" s="61"/>
      <c r="F39" s="61"/>
    </row>
    <row r="40" spans="1:6" x14ac:dyDescent="0.2">
      <c r="B40" s="13"/>
      <c r="C40" s="13"/>
      <c r="D40" s="13"/>
      <c r="E40" s="13"/>
      <c r="F40" s="13"/>
    </row>
    <row r="41" spans="1:6" x14ac:dyDescent="0.2">
      <c r="A41" s="25" t="s">
        <v>50</v>
      </c>
      <c r="B41" s="13"/>
      <c r="C41" s="13"/>
      <c r="D41" s="13"/>
      <c r="E41" s="13"/>
      <c r="F41" s="13"/>
    </row>
    <row r="42" spans="1:6" x14ac:dyDescent="0.2">
      <c r="A42" t="s">
        <v>1</v>
      </c>
      <c r="B42" s="13">
        <v>36514600.560000002</v>
      </c>
      <c r="C42" s="13"/>
      <c r="D42" s="13">
        <v>69453022.280000001</v>
      </c>
      <c r="E42" s="13"/>
      <c r="F42" s="13">
        <v>441777002.27999985</v>
      </c>
    </row>
    <row r="43" spans="1:6" x14ac:dyDescent="0.2">
      <c r="A43" t="s">
        <v>2</v>
      </c>
      <c r="B43" s="13">
        <v>33026853.129999999</v>
      </c>
      <c r="C43" s="13"/>
      <c r="D43" s="13">
        <v>62930023.930000007</v>
      </c>
      <c r="E43" s="13"/>
      <c r="F43" s="13">
        <v>400739999.88000005</v>
      </c>
    </row>
    <row r="44" spans="1:6" x14ac:dyDescent="0.2">
      <c r="A44" t="s">
        <v>0</v>
      </c>
      <c r="B44" s="13">
        <v>107951.8</v>
      </c>
      <c r="C44" s="13"/>
      <c r="D44" s="13">
        <v>238988.4</v>
      </c>
      <c r="E44" s="13"/>
      <c r="F44" s="13">
        <v>399268.31</v>
      </c>
    </row>
    <row r="45" spans="1:6" x14ac:dyDescent="0.2">
      <c r="A45" t="s">
        <v>31</v>
      </c>
      <c r="B45" s="13">
        <v>3379795.63</v>
      </c>
      <c r="C45" s="13"/>
      <c r="D45" s="13">
        <v>6284009.9500000011</v>
      </c>
      <c r="E45" s="13"/>
      <c r="F45" s="13">
        <v>40637734.090000011</v>
      </c>
    </row>
    <row r="46" spans="1:6" x14ac:dyDescent="0.2">
      <c r="A46" t="s">
        <v>25</v>
      </c>
      <c r="B46" s="13">
        <v>1858887.5965000005</v>
      </c>
      <c r="C46" s="13"/>
      <c r="D46" s="13">
        <v>3456205.4725000011</v>
      </c>
      <c r="E46" s="13"/>
      <c r="F46" s="13">
        <v>22350753.749500006</v>
      </c>
    </row>
    <row r="47" spans="1:6" x14ac:dyDescent="0.2">
      <c r="A47" t="s">
        <v>32</v>
      </c>
      <c r="B47" s="13">
        <v>1520908.0335000001</v>
      </c>
      <c r="C47" s="13"/>
      <c r="D47" s="13">
        <v>2827804.4775000005</v>
      </c>
      <c r="E47" s="13"/>
      <c r="F47" s="13">
        <v>18286980.340500005</v>
      </c>
    </row>
    <row r="48" spans="1:6" x14ac:dyDescent="0.2">
      <c r="A48" t="s">
        <v>5</v>
      </c>
      <c r="B48" s="28">
        <v>2000</v>
      </c>
      <c r="C48" s="13"/>
      <c r="D48" s="28"/>
      <c r="E48" s="13"/>
      <c r="F48" s="13"/>
    </row>
    <row r="49" spans="1:6" x14ac:dyDescent="0.2">
      <c r="B49" s="13"/>
      <c r="C49" s="13"/>
      <c r="D49" s="13"/>
      <c r="E49" s="13"/>
      <c r="F49" s="13"/>
    </row>
    <row r="50" spans="1:6" x14ac:dyDescent="0.2">
      <c r="B50" s="13"/>
      <c r="C50" s="13"/>
      <c r="D50" s="13"/>
      <c r="E50" s="13"/>
      <c r="F50" s="13"/>
    </row>
    <row r="51" spans="1:6" x14ac:dyDescent="0.2">
      <c r="A51" s="8" t="s">
        <v>6</v>
      </c>
      <c r="B51" s="13"/>
      <c r="C51" s="13"/>
      <c r="D51" s="13"/>
      <c r="E51" s="13"/>
      <c r="F51" s="13"/>
    </row>
    <row r="52" spans="1:6" x14ac:dyDescent="0.2">
      <c r="A52" t="s">
        <v>1</v>
      </c>
      <c r="B52" s="13">
        <v>196625063.23000002</v>
      </c>
      <c r="C52" s="13"/>
      <c r="D52" s="13">
        <v>375992407.76999998</v>
      </c>
      <c r="E52" s="13"/>
      <c r="F52" s="13">
        <v>3141966025.1100001</v>
      </c>
    </row>
    <row r="53" spans="1:6" x14ac:dyDescent="0.2">
      <c r="A53" t="s">
        <v>2</v>
      </c>
      <c r="B53" s="13">
        <v>178124363.25</v>
      </c>
      <c r="C53" s="13"/>
      <c r="D53" s="13">
        <v>340692836.81999999</v>
      </c>
      <c r="E53" s="13"/>
      <c r="F53" s="13">
        <v>2848824448.6399999</v>
      </c>
    </row>
    <row r="54" spans="1:6" x14ac:dyDescent="0.2">
      <c r="A54" t="s">
        <v>0</v>
      </c>
      <c r="B54" s="13">
        <v>980237.8</v>
      </c>
      <c r="C54" s="13"/>
      <c r="D54" s="13">
        <v>1702369.65</v>
      </c>
      <c r="E54" s="13"/>
      <c r="F54" s="13">
        <v>4853793.0599999996</v>
      </c>
    </row>
    <row r="55" spans="1:6" x14ac:dyDescent="0.2">
      <c r="A55" t="s">
        <v>30</v>
      </c>
      <c r="B55" s="13">
        <v>10579.57</v>
      </c>
      <c r="C55" s="13"/>
      <c r="D55" s="13">
        <v>10579.57</v>
      </c>
      <c r="E55" s="13"/>
      <c r="F55" s="13">
        <v>209731.6</v>
      </c>
    </row>
    <row r="56" spans="1:6" x14ac:dyDescent="0.2">
      <c r="A56" t="s">
        <v>31</v>
      </c>
      <c r="B56" s="13">
        <v>17531041.75</v>
      </c>
      <c r="C56" s="13"/>
      <c r="D56" s="13">
        <v>33607780.870000005</v>
      </c>
      <c r="E56" s="13"/>
      <c r="F56" s="13">
        <v>288497515.00999999</v>
      </c>
    </row>
    <row r="57" spans="1:6" x14ac:dyDescent="0.2">
      <c r="A57" t="s">
        <v>25</v>
      </c>
      <c r="B57" s="13">
        <v>9642072.9625000004</v>
      </c>
      <c r="C57" s="13"/>
      <c r="D57" s="13">
        <v>18484279.478500005</v>
      </c>
      <c r="E57" s="13"/>
      <c r="F57" s="13">
        <v>158673633.25550002</v>
      </c>
    </row>
    <row r="58" spans="1:6" x14ac:dyDescent="0.2">
      <c r="A58" t="s">
        <v>32</v>
      </c>
      <c r="B58" s="13">
        <v>7888968.7875000006</v>
      </c>
      <c r="C58" s="13"/>
      <c r="D58" s="13">
        <v>15123501.391500002</v>
      </c>
      <c r="E58" s="13"/>
      <c r="F58" s="13">
        <v>129823881.7545</v>
      </c>
    </row>
    <row r="59" spans="1:6" x14ac:dyDescent="0.2">
      <c r="A59" t="s">
        <v>5</v>
      </c>
      <c r="B59" s="18">
        <f>SUM(B48,B36,B25,B15)</f>
        <v>7929</v>
      </c>
    </row>
    <row r="62" spans="1:6" ht="76.5" customHeight="1" x14ac:dyDescent="0.2">
      <c r="A62" s="61" t="s">
        <v>51</v>
      </c>
      <c r="B62" s="61"/>
      <c r="C62" s="61"/>
      <c r="D62" s="61"/>
      <c r="E62" s="61"/>
      <c r="F62" s="61"/>
    </row>
    <row r="63" spans="1:6" x14ac:dyDescent="0.2">
      <c r="A63" s="29"/>
    </row>
    <row r="64" spans="1:6" x14ac:dyDescent="0.2">
      <c r="A64" s="29"/>
    </row>
    <row r="65" spans="1:1" x14ac:dyDescent="0.2">
      <c r="A65" s="29"/>
    </row>
    <row r="66" spans="1:1" x14ac:dyDescent="0.2">
      <c r="A66" s="29"/>
    </row>
  </sheetData>
  <mergeCells count="4">
    <mergeCell ref="A1:F1"/>
    <mergeCell ref="A2:F2"/>
    <mergeCell ref="A39:F39"/>
    <mergeCell ref="A62:F62"/>
  </mergeCells>
  <phoneticPr fontId="4" type="noConversion"/>
  <pageMargins left="0.75" right="0.75" top="1" bottom="1" header="0.5" footer="0.5"/>
  <headerFooter alignWithMargins="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F66"/>
  <sheetViews>
    <sheetView workbookViewId="0">
      <selection activeCell="A26" sqref="A26"/>
    </sheetView>
  </sheetViews>
  <sheetFormatPr defaultRowHeight="12.75" x14ac:dyDescent="0.2"/>
  <cols>
    <col min="1" max="1" width="24" customWidth="1"/>
    <col min="2" max="2" width="18.7109375" customWidth="1"/>
    <col min="3" max="3" width="4" customWidth="1"/>
    <col min="4" max="4" width="24.42578125" bestFit="1" customWidth="1"/>
    <col min="5" max="5" width="3.7109375" customWidth="1"/>
    <col min="6" max="6" width="25.5703125" bestFit="1" customWidth="1"/>
  </cols>
  <sheetData>
    <row r="1" spans="1:6" ht="63" customHeight="1" x14ac:dyDescent="0.2">
      <c r="A1" s="63"/>
      <c r="B1" s="63"/>
      <c r="C1" s="63"/>
      <c r="D1" s="63"/>
      <c r="E1" s="63"/>
      <c r="F1" s="63"/>
    </row>
    <row r="2" spans="1:6" ht="18" x14ac:dyDescent="0.25">
      <c r="A2" s="57" t="s">
        <v>22</v>
      </c>
      <c r="B2" s="58"/>
      <c r="C2" s="58"/>
      <c r="D2" s="58"/>
      <c r="E2" s="58"/>
      <c r="F2" s="58"/>
    </row>
    <row r="3" spans="1:6" ht="18" x14ac:dyDescent="0.25">
      <c r="A3" s="14"/>
      <c r="B3" s="15"/>
      <c r="C3" s="15"/>
      <c r="D3" s="17"/>
      <c r="E3" s="17"/>
      <c r="F3" s="17"/>
    </row>
    <row r="4" spans="1:6" x14ac:dyDescent="0.2">
      <c r="B4" s="16" t="s">
        <v>55</v>
      </c>
      <c r="C4" s="10"/>
      <c r="D4" s="16" t="s">
        <v>67</v>
      </c>
      <c r="E4" s="10"/>
      <c r="F4" s="16" t="s">
        <v>28</v>
      </c>
    </row>
    <row r="5" spans="1:6" x14ac:dyDescent="0.2">
      <c r="A5" s="9"/>
      <c r="B5" s="11" t="s">
        <v>69</v>
      </c>
      <c r="C5" s="9"/>
      <c r="D5" s="11" t="s">
        <v>11</v>
      </c>
      <c r="F5" s="11" t="s">
        <v>8</v>
      </c>
    </row>
    <row r="6" spans="1:6" x14ac:dyDescent="0.2">
      <c r="D6" t="s">
        <v>63</v>
      </c>
    </row>
    <row r="7" spans="1:6" x14ac:dyDescent="0.2">
      <c r="A7" s="8" t="s">
        <v>3</v>
      </c>
      <c r="B7" s="8"/>
      <c r="C7" s="8"/>
    </row>
    <row r="8" spans="1:6" x14ac:dyDescent="0.2">
      <c r="A8" t="s">
        <v>1</v>
      </c>
      <c r="B8" s="13">
        <v>36968692.469999999</v>
      </c>
      <c r="C8" s="13"/>
      <c r="D8" s="13">
        <v>105615474.79000001</v>
      </c>
      <c r="E8" s="13"/>
      <c r="F8" s="13">
        <v>680923855.48000002</v>
      </c>
    </row>
    <row r="9" spans="1:6" x14ac:dyDescent="0.2">
      <c r="A9" t="s">
        <v>2</v>
      </c>
      <c r="B9" s="13">
        <v>33506348.659999996</v>
      </c>
      <c r="C9" s="13"/>
      <c r="D9" s="13">
        <v>95558587.49000001</v>
      </c>
      <c r="E9" s="13"/>
      <c r="F9" s="13">
        <v>615540353.32000005</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3462343.81</v>
      </c>
      <c r="C12" s="13"/>
      <c r="D12" s="13">
        <v>10056887.299999999</v>
      </c>
      <c r="E12" s="13"/>
      <c r="F12" s="13">
        <v>65576244.189999998</v>
      </c>
    </row>
    <row r="13" spans="1:6" x14ac:dyDescent="0.2">
      <c r="A13" t="s">
        <v>25</v>
      </c>
      <c r="B13" s="13">
        <v>1904289.0954999996</v>
      </c>
      <c r="C13" s="13"/>
      <c r="D13" s="13">
        <v>5531288.0149999997</v>
      </c>
      <c r="E13" s="13"/>
      <c r="F13" s="13">
        <v>36066934.304499999</v>
      </c>
    </row>
    <row r="14" spans="1:6" x14ac:dyDescent="0.2">
      <c r="A14" t="s">
        <v>32</v>
      </c>
      <c r="B14" s="13">
        <v>1558054.7144999995</v>
      </c>
      <c r="C14" s="13"/>
      <c r="D14" s="13">
        <v>4525599.2849999992</v>
      </c>
      <c r="E14" s="13"/>
      <c r="F14" s="13">
        <v>29509309.885499999</v>
      </c>
    </row>
    <row r="15" spans="1:6" x14ac:dyDescent="0.2">
      <c r="A15" t="s">
        <v>5</v>
      </c>
      <c r="B15" s="28">
        <v>1109</v>
      </c>
      <c r="C15" s="13"/>
      <c r="D15" s="28"/>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63334148.480000004</v>
      </c>
      <c r="C19" s="13"/>
      <c r="D19" s="13">
        <v>179561895.66999999</v>
      </c>
      <c r="E19" s="13"/>
      <c r="F19" s="13">
        <v>1170144942.4400001</v>
      </c>
    </row>
    <row r="20" spans="1:6" x14ac:dyDescent="0.2">
      <c r="A20" t="s">
        <v>2</v>
      </c>
      <c r="B20" s="13">
        <v>57601219.620000005</v>
      </c>
      <c r="C20" s="13"/>
      <c r="D20" s="13">
        <v>163162620.78</v>
      </c>
      <c r="E20" s="13"/>
      <c r="F20" s="13">
        <v>1064818774.21</v>
      </c>
    </row>
    <row r="21" spans="1:6" x14ac:dyDescent="0.2">
      <c r="A21" t="s">
        <v>0</v>
      </c>
      <c r="B21" s="13">
        <v>443391</v>
      </c>
      <c r="C21" s="13"/>
      <c r="D21" s="13">
        <v>1137750.5</v>
      </c>
      <c r="E21" s="13"/>
      <c r="F21" s="13">
        <v>2256211.25</v>
      </c>
    </row>
    <row r="22" spans="1:6" x14ac:dyDescent="0.2">
      <c r="A22" t="s">
        <v>31</v>
      </c>
      <c r="B22" s="13">
        <v>5289537.8600000003</v>
      </c>
      <c r="C22" s="13"/>
      <c r="D22" s="13">
        <v>15261524.390000001</v>
      </c>
      <c r="E22" s="13"/>
      <c r="F22" s="13">
        <v>103069956.98</v>
      </c>
    </row>
    <row r="23" spans="1:6" x14ac:dyDescent="0.2">
      <c r="A23" t="s">
        <v>25</v>
      </c>
      <c r="B23" s="13">
        <v>2909245.8229999989</v>
      </c>
      <c r="C23" s="13"/>
      <c r="D23" s="13">
        <v>8393838.4145000018</v>
      </c>
      <c r="E23" s="13"/>
      <c r="F23" s="13">
        <v>56688476.339000009</v>
      </c>
    </row>
    <row r="24" spans="1:6" x14ac:dyDescent="0.2">
      <c r="A24" t="s">
        <v>32</v>
      </c>
      <c r="B24" s="13">
        <v>2380292.0369999991</v>
      </c>
      <c r="C24" s="13"/>
      <c r="D24" s="13">
        <v>6867685.9755000006</v>
      </c>
      <c r="E24" s="13"/>
      <c r="F24" s="13">
        <v>46381480.641000003</v>
      </c>
    </row>
    <row r="25" spans="1:6" x14ac:dyDescent="0.2">
      <c r="A25" t="s">
        <v>5</v>
      </c>
      <c r="B25" s="28">
        <v>2076</v>
      </c>
      <c r="C25" s="13"/>
      <c r="D25" s="28"/>
      <c r="E25" s="13"/>
      <c r="F25" s="13"/>
    </row>
    <row r="26" spans="1:6" x14ac:dyDescent="0.2">
      <c r="B26" s="13"/>
      <c r="C26" s="13"/>
      <c r="D26" s="13"/>
      <c r="E26" s="13"/>
      <c r="F26" s="13"/>
    </row>
    <row r="27" spans="1:6" x14ac:dyDescent="0.2">
      <c r="B27" s="32"/>
      <c r="C27" s="13"/>
      <c r="D27" s="32"/>
      <c r="E27" s="13"/>
      <c r="F27" s="32"/>
    </row>
    <row r="28" spans="1:6" x14ac:dyDescent="0.2">
      <c r="A28" s="25" t="s">
        <v>41</v>
      </c>
      <c r="B28" s="13"/>
      <c r="C28" s="13"/>
      <c r="D28" s="13"/>
      <c r="E28" s="13"/>
      <c r="F28" s="13"/>
    </row>
    <row r="29" spans="1:6" x14ac:dyDescent="0.2">
      <c r="A29" t="s">
        <v>1</v>
      </c>
      <c r="B29" s="13">
        <v>67685515.030000001</v>
      </c>
      <c r="C29" s="13"/>
      <c r="D29" s="13">
        <v>189350371.01000002</v>
      </c>
      <c r="E29" s="13"/>
      <c r="F29" s="13">
        <v>1017108580.89</v>
      </c>
    </row>
    <row r="30" spans="1:6" x14ac:dyDescent="0.2">
      <c r="A30" t="s">
        <v>2</v>
      </c>
      <c r="B30" s="13">
        <v>61411202.479999989</v>
      </c>
      <c r="C30" s="13"/>
      <c r="D30" s="13">
        <v>171560375.38</v>
      </c>
      <c r="E30" s="13"/>
      <c r="F30" s="13">
        <v>920244091.99000001</v>
      </c>
    </row>
    <row r="31" spans="1:6" x14ac:dyDescent="0.2">
      <c r="A31" t="s">
        <v>0</v>
      </c>
      <c r="B31" s="13">
        <v>530631.24</v>
      </c>
      <c r="C31" s="13"/>
      <c r="D31" s="13">
        <v>1299652.99</v>
      </c>
      <c r="E31" s="13"/>
      <c r="F31" s="13">
        <v>3165925.74</v>
      </c>
    </row>
    <row r="32" spans="1:6" x14ac:dyDescent="0.2">
      <c r="A32" t="s">
        <v>30</v>
      </c>
      <c r="B32" s="13">
        <v>0</v>
      </c>
      <c r="C32" s="13"/>
      <c r="D32" s="13">
        <v>10579.57</v>
      </c>
      <c r="E32" s="13"/>
      <c r="F32" s="13">
        <v>10579.57</v>
      </c>
    </row>
    <row r="33" spans="1:6" x14ac:dyDescent="0.2">
      <c r="A33" t="s">
        <v>31</v>
      </c>
      <c r="B33" s="13">
        <v>5743681.3100000005</v>
      </c>
      <c r="C33" s="13"/>
      <c r="D33" s="13">
        <v>16500922.210000001</v>
      </c>
      <c r="E33" s="13"/>
      <c r="F33" s="13">
        <v>93709142.729999989</v>
      </c>
    </row>
    <row r="34" spans="1:6" x14ac:dyDescent="0.2">
      <c r="A34" t="s">
        <v>25</v>
      </c>
      <c r="B34" s="13">
        <v>3159024.7205000008</v>
      </c>
      <c r="C34" s="13"/>
      <c r="D34" s="13">
        <v>9075507.2155000009</v>
      </c>
      <c r="E34" s="13"/>
      <c r="F34" s="13">
        <v>51540028.501499996</v>
      </c>
    </row>
    <row r="35" spans="1:6" x14ac:dyDescent="0.2">
      <c r="A35" t="s">
        <v>32</v>
      </c>
      <c r="B35" s="13">
        <v>2584656.5895000002</v>
      </c>
      <c r="C35" s="13"/>
      <c r="D35" s="13">
        <v>7425414.994500001</v>
      </c>
      <c r="E35" s="13"/>
      <c r="F35" s="13">
        <v>42169114.228499994</v>
      </c>
    </row>
    <row r="36" spans="1:6" x14ac:dyDescent="0.2">
      <c r="A36" t="s">
        <v>5</v>
      </c>
      <c r="B36" s="31">
        <v>2744</v>
      </c>
      <c r="C36" s="13"/>
      <c r="D36" s="31"/>
      <c r="E36" s="13"/>
      <c r="F36" s="13"/>
    </row>
    <row r="37" spans="1:6" x14ac:dyDescent="0.2">
      <c r="B37" s="13"/>
      <c r="C37" s="13"/>
      <c r="D37" s="13"/>
      <c r="E37" s="13"/>
      <c r="F37" s="13"/>
    </row>
    <row r="38" spans="1:6" x14ac:dyDescent="0.2">
      <c r="B38" s="13"/>
      <c r="C38" s="13"/>
      <c r="D38" s="13"/>
      <c r="E38" s="13"/>
      <c r="F38" s="13"/>
    </row>
    <row r="39" spans="1:6" ht="75.75" customHeight="1" x14ac:dyDescent="0.2">
      <c r="A39" s="61" t="s">
        <v>51</v>
      </c>
      <c r="B39" s="61"/>
      <c r="C39" s="61"/>
      <c r="D39" s="61"/>
      <c r="E39" s="61"/>
      <c r="F39" s="61"/>
    </row>
    <row r="40" spans="1:6" x14ac:dyDescent="0.2">
      <c r="B40" s="13"/>
      <c r="C40" s="13"/>
      <c r="D40" s="13"/>
      <c r="E40" s="13"/>
      <c r="F40" s="13"/>
    </row>
    <row r="41" spans="1:6" x14ac:dyDescent="0.2">
      <c r="A41" s="25" t="s">
        <v>50</v>
      </c>
      <c r="B41" s="13"/>
      <c r="C41" s="13"/>
      <c r="D41" s="13"/>
      <c r="E41" s="13"/>
      <c r="F41" s="13"/>
    </row>
    <row r="42" spans="1:6" x14ac:dyDescent="0.2">
      <c r="A42" t="s">
        <v>1</v>
      </c>
      <c r="B42" s="13">
        <v>36684246.32</v>
      </c>
      <c r="C42" s="13"/>
      <c r="D42" s="13">
        <v>106137268.59999999</v>
      </c>
      <c r="E42" s="13"/>
      <c r="F42" s="13">
        <v>478461248.5999999</v>
      </c>
    </row>
    <row r="43" spans="1:6" x14ac:dyDescent="0.2">
      <c r="A43" t="s">
        <v>2</v>
      </c>
      <c r="B43" s="13">
        <v>33291343.25</v>
      </c>
      <c r="C43" s="13"/>
      <c r="D43" s="13">
        <v>96221367.180000007</v>
      </c>
      <c r="E43" s="13"/>
      <c r="F43" s="13">
        <v>434031343.13000005</v>
      </c>
    </row>
    <row r="44" spans="1:6" x14ac:dyDescent="0.2">
      <c r="A44" t="s">
        <v>0</v>
      </c>
      <c r="B44" s="13">
        <v>70357.850000000006</v>
      </c>
      <c r="C44" s="13"/>
      <c r="D44" s="13">
        <v>309346.25</v>
      </c>
      <c r="E44" s="13"/>
      <c r="F44" s="13">
        <v>469626.16</v>
      </c>
    </row>
    <row r="45" spans="1:6" x14ac:dyDescent="0.2">
      <c r="A45" t="s">
        <v>31</v>
      </c>
      <c r="B45" s="13">
        <v>3322545.22</v>
      </c>
      <c r="C45" s="13"/>
      <c r="D45" s="13">
        <v>9606555.1699999999</v>
      </c>
      <c r="E45" s="13"/>
      <c r="F45" s="13">
        <v>43960279.31000001</v>
      </c>
    </row>
    <row r="46" spans="1:6" x14ac:dyDescent="0.2">
      <c r="A46" t="s">
        <v>25</v>
      </c>
      <c r="B46" s="13">
        <v>1827399.871</v>
      </c>
      <c r="C46" s="13"/>
      <c r="D46" s="13">
        <v>5283605.3435000004</v>
      </c>
      <c r="E46" s="13"/>
      <c r="F46" s="13">
        <v>24178153.620500006</v>
      </c>
    </row>
    <row r="47" spans="1:6" x14ac:dyDescent="0.2">
      <c r="A47" t="s">
        <v>32</v>
      </c>
      <c r="B47" s="13">
        <v>1495145.3489999999</v>
      </c>
      <c r="C47" s="13"/>
      <c r="D47" s="13">
        <v>4322949.8265000004</v>
      </c>
      <c r="E47" s="13"/>
      <c r="F47" s="13">
        <v>19782125.689500004</v>
      </c>
    </row>
    <row r="48" spans="1:6" x14ac:dyDescent="0.2">
      <c r="A48" t="s">
        <v>5</v>
      </c>
      <c r="B48" s="28">
        <v>2000</v>
      </c>
      <c r="C48" s="13"/>
      <c r="D48" s="28"/>
      <c r="E48" s="13"/>
      <c r="F48" s="13"/>
    </row>
    <row r="49" spans="1:6" x14ac:dyDescent="0.2">
      <c r="B49" s="13"/>
      <c r="C49" s="13"/>
      <c r="D49" s="13"/>
      <c r="E49" s="13"/>
      <c r="F49" s="13"/>
    </row>
    <row r="50" spans="1:6" x14ac:dyDescent="0.2">
      <c r="B50" s="13"/>
      <c r="C50" s="13"/>
      <c r="D50" s="13"/>
      <c r="E50" s="13"/>
      <c r="F50" s="13"/>
    </row>
    <row r="51" spans="1:6" x14ac:dyDescent="0.2">
      <c r="A51" s="8" t="s">
        <v>6</v>
      </c>
      <c r="B51" s="13"/>
      <c r="C51" s="13"/>
      <c r="D51" s="13"/>
      <c r="E51" s="13"/>
      <c r="F51" s="13"/>
    </row>
    <row r="52" spans="1:6" x14ac:dyDescent="0.2">
      <c r="A52" t="s">
        <v>1</v>
      </c>
      <c r="B52" s="13">
        <v>204672602.29999998</v>
      </c>
      <c r="C52" s="13"/>
      <c r="D52" s="13">
        <v>580665010.07000005</v>
      </c>
      <c r="E52" s="13"/>
      <c r="F52" s="13">
        <v>3346638627.4100003</v>
      </c>
    </row>
    <row r="53" spans="1:6" x14ac:dyDescent="0.2">
      <c r="A53" t="s">
        <v>2</v>
      </c>
      <c r="B53" s="13">
        <v>185810114.00999999</v>
      </c>
      <c r="C53" s="13"/>
      <c r="D53" s="13">
        <v>526502950.82999998</v>
      </c>
      <c r="E53" s="13"/>
      <c r="F53" s="13">
        <v>3034634562.6499996</v>
      </c>
    </row>
    <row r="54" spans="1:6" x14ac:dyDescent="0.2">
      <c r="A54" t="s">
        <v>0</v>
      </c>
      <c r="B54" s="13">
        <v>1044380.09</v>
      </c>
      <c r="C54" s="13"/>
      <c r="D54" s="13">
        <v>2746749.74</v>
      </c>
      <c r="E54" s="13"/>
      <c r="F54" s="13">
        <v>5898173.1500000004</v>
      </c>
    </row>
    <row r="55" spans="1:6" x14ac:dyDescent="0.2">
      <c r="A55" t="s">
        <v>30</v>
      </c>
      <c r="B55" s="13">
        <v>0</v>
      </c>
      <c r="C55" s="13"/>
      <c r="D55" s="13">
        <v>10579.57</v>
      </c>
      <c r="E55" s="13"/>
      <c r="F55" s="13">
        <v>209731.6</v>
      </c>
    </row>
    <row r="56" spans="1:6" x14ac:dyDescent="0.2">
      <c r="A56" t="s">
        <v>31</v>
      </c>
      <c r="B56" s="13">
        <v>17818108.199999999</v>
      </c>
      <c r="C56" s="13"/>
      <c r="D56" s="13">
        <v>51425889.07</v>
      </c>
      <c r="E56" s="13"/>
      <c r="F56" s="13">
        <v>306315623.20999998</v>
      </c>
    </row>
    <row r="57" spans="1:6" x14ac:dyDescent="0.2">
      <c r="A57" t="s">
        <v>25</v>
      </c>
      <c r="B57" s="13">
        <v>9799959.5099999998</v>
      </c>
      <c r="C57" s="13"/>
      <c r="D57" s="13">
        <v>28284238.988500003</v>
      </c>
      <c r="E57" s="13"/>
      <c r="F57" s="13">
        <v>168473592.76550001</v>
      </c>
    </row>
    <row r="58" spans="1:6" x14ac:dyDescent="0.2">
      <c r="A58" t="s">
        <v>32</v>
      </c>
      <c r="B58" s="13">
        <v>8018148.6899999995</v>
      </c>
      <c r="C58" s="13"/>
      <c r="D58" s="13">
        <v>23141650.081500001</v>
      </c>
      <c r="E58" s="13"/>
      <c r="F58" s="13">
        <v>137842030.4445</v>
      </c>
    </row>
    <row r="59" spans="1:6" x14ac:dyDescent="0.2">
      <c r="A59" t="s">
        <v>5</v>
      </c>
      <c r="B59" s="18">
        <f>SUM(B48,B36,B25,B15)</f>
        <v>7929</v>
      </c>
    </row>
    <row r="62" spans="1:6" ht="76.5" customHeight="1" x14ac:dyDescent="0.2">
      <c r="A62" s="61" t="s">
        <v>51</v>
      </c>
      <c r="B62" s="61"/>
      <c r="C62" s="61"/>
      <c r="D62" s="61"/>
      <c r="E62" s="61"/>
      <c r="F62" s="61"/>
    </row>
    <row r="63" spans="1:6" x14ac:dyDescent="0.2">
      <c r="A63" s="29"/>
    </row>
    <row r="64" spans="1:6" x14ac:dyDescent="0.2">
      <c r="A64" s="29"/>
    </row>
    <row r="65" spans="1:1" x14ac:dyDescent="0.2">
      <c r="A65" s="29"/>
    </row>
    <row r="66" spans="1:1" x14ac:dyDescent="0.2">
      <c r="A66" s="29"/>
    </row>
  </sheetData>
  <mergeCells count="4">
    <mergeCell ref="A1:F1"/>
    <mergeCell ref="A2:F2"/>
    <mergeCell ref="A39:F39"/>
    <mergeCell ref="A62:F62"/>
  </mergeCells>
  <phoneticPr fontId="4" type="noConversion"/>
  <pageMargins left="0.75" right="0.75" top="1" bottom="1" header="0.5" footer="0.5"/>
  <headerFooter alignWithMargins="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I76"/>
  <sheetViews>
    <sheetView workbookViewId="0">
      <selection activeCell="A26" sqref="A26"/>
    </sheetView>
  </sheetViews>
  <sheetFormatPr defaultRowHeight="12.75" x14ac:dyDescent="0.2"/>
  <cols>
    <col min="1" max="1" width="24" customWidth="1"/>
    <col min="2" max="2" width="18.7109375" customWidth="1"/>
    <col min="3" max="3" width="4" customWidth="1"/>
    <col min="4" max="4" width="17.28515625" bestFit="1" customWidth="1"/>
    <col min="5" max="5" width="3.7109375" customWidth="1"/>
    <col min="6" max="6" width="15.5703125" customWidth="1"/>
    <col min="7" max="7" width="3.7109375" customWidth="1"/>
    <col min="8" max="8" width="18.140625" bestFit="1" customWidth="1"/>
    <col min="9" max="9" width="17" bestFit="1" customWidth="1"/>
  </cols>
  <sheetData>
    <row r="1" spans="1:8" ht="63" customHeight="1" x14ac:dyDescent="0.2">
      <c r="A1" s="63"/>
      <c r="B1" s="63"/>
      <c r="C1" s="63"/>
      <c r="D1" s="63"/>
      <c r="E1" s="63"/>
      <c r="F1" s="63"/>
      <c r="G1" s="63"/>
      <c r="H1" s="63"/>
    </row>
    <row r="2" spans="1:8" ht="18" x14ac:dyDescent="0.25">
      <c r="A2" s="57" t="s">
        <v>22</v>
      </c>
      <c r="B2" s="58"/>
      <c r="C2" s="58"/>
      <c r="D2" s="58"/>
      <c r="E2" s="58"/>
      <c r="F2" s="58"/>
      <c r="G2" s="58"/>
      <c r="H2" s="58"/>
    </row>
    <row r="3" spans="1:8" ht="18" x14ac:dyDescent="0.25">
      <c r="A3" s="14"/>
      <c r="B3" s="15"/>
      <c r="C3" s="15"/>
      <c r="D3" s="17"/>
      <c r="E3" s="17"/>
      <c r="F3" s="17"/>
      <c r="G3" s="17"/>
      <c r="H3" s="17"/>
    </row>
    <row r="4" spans="1:8" x14ac:dyDescent="0.2">
      <c r="B4" s="16" t="s">
        <v>55</v>
      </c>
      <c r="C4" s="10"/>
      <c r="D4" s="16" t="s">
        <v>72</v>
      </c>
      <c r="E4" s="10"/>
      <c r="F4" s="16" t="s">
        <v>78</v>
      </c>
      <c r="G4" s="10"/>
      <c r="H4" s="16" t="s">
        <v>28</v>
      </c>
    </row>
    <row r="5" spans="1:8" x14ac:dyDescent="0.2">
      <c r="A5" s="9"/>
      <c r="B5" s="11" t="s">
        <v>77</v>
      </c>
      <c r="C5" s="9"/>
      <c r="D5" s="11" t="s">
        <v>11</v>
      </c>
      <c r="F5" s="11" t="s">
        <v>61</v>
      </c>
      <c r="H5" s="11" t="s">
        <v>8</v>
      </c>
    </row>
    <row r="7" spans="1:8" x14ac:dyDescent="0.2">
      <c r="A7" s="8" t="s">
        <v>3</v>
      </c>
      <c r="B7" s="8"/>
      <c r="C7" s="8"/>
    </row>
    <row r="8" spans="1:8" x14ac:dyDescent="0.2">
      <c r="A8" t="s">
        <v>1</v>
      </c>
      <c r="B8" s="13">
        <v>40578319.260000005</v>
      </c>
      <c r="C8" s="13"/>
      <c r="D8" s="13">
        <v>171751837.72999999</v>
      </c>
      <c r="E8" s="13"/>
      <c r="F8" s="13">
        <v>7794876.3399999999</v>
      </c>
      <c r="G8" s="13"/>
      <c r="H8" s="13">
        <v>911946147.8900001</v>
      </c>
    </row>
    <row r="9" spans="1:8" x14ac:dyDescent="0.2">
      <c r="A9" t="s">
        <v>2</v>
      </c>
      <c r="B9" s="13">
        <v>37045387.390000001</v>
      </c>
      <c r="C9" s="13"/>
      <c r="D9" s="13">
        <v>156783342.38</v>
      </c>
      <c r="E9" s="13"/>
      <c r="F9" s="13">
        <v>7131565.3200000003</v>
      </c>
      <c r="G9" s="13"/>
      <c r="H9" s="13">
        <v>826073565.42000008</v>
      </c>
    </row>
    <row r="10" spans="1:8" x14ac:dyDescent="0.2">
      <c r="A10" t="s">
        <v>0</v>
      </c>
      <c r="B10" s="13">
        <v>0</v>
      </c>
      <c r="C10" s="13"/>
      <c r="D10" s="13">
        <v>0</v>
      </c>
      <c r="E10" s="13"/>
      <c r="F10" s="13">
        <v>0</v>
      </c>
      <c r="G10" s="13"/>
      <c r="H10" s="13">
        <v>6410</v>
      </c>
    </row>
    <row r="11" spans="1:8" x14ac:dyDescent="0.2">
      <c r="A11" t="s">
        <v>30</v>
      </c>
      <c r="B11" s="13">
        <v>0</v>
      </c>
      <c r="C11" s="13"/>
      <c r="D11" s="13">
        <v>0</v>
      </c>
      <c r="E11" s="13"/>
      <c r="F11" s="13">
        <v>0</v>
      </c>
      <c r="G11" s="13"/>
      <c r="H11" s="13">
        <v>199152.03</v>
      </c>
    </row>
    <row r="12" spans="1:8" x14ac:dyDescent="0.2">
      <c r="A12" t="s">
        <v>31</v>
      </c>
      <c r="B12" s="13">
        <v>3532931.87</v>
      </c>
      <c r="C12" s="13"/>
      <c r="D12" s="13">
        <v>14968495.350000007</v>
      </c>
      <c r="E12" s="13"/>
      <c r="F12" s="13">
        <v>663311.02</v>
      </c>
      <c r="G12" s="13"/>
      <c r="H12" s="13">
        <v>86065324.5</v>
      </c>
    </row>
    <row r="13" spans="1:8" x14ac:dyDescent="0.2">
      <c r="A13" t="s">
        <v>25</v>
      </c>
      <c r="B13" s="13">
        <v>1943112.5285000028</v>
      </c>
      <c r="C13" s="13"/>
      <c r="D13" s="13">
        <v>8232672.4425000045</v>
      </c>
      <c r="E13" s="13"/>
      <c r="F13" s="13">
        <v>364821.06100000005</v>
      </c>
      <c r="G13" s="13"/>
      <c r="H13" s="13">
        <v>47335928.475000001</v>
      </c>
    </row>
    <row r="14" spans="1:8" x14ac:dyDescent="0.2">
      <c r="A14" t="s">
        <v>32</v>
      </c>
      <c r="B14" s="13">
        <v>1589819.3415000022</v>
      </c>
      <c r="C14" s="13"/>
      <c r="D14" s="13">
        <v>6735822.9075000035</v>
      </c>
      <c r="E14" s="13"/>
      <c r="F14" s="13">
        <v>298489.95900000003</v>
      </c>
      <c r="G14" s="13"/>
      <c r="H14" s="13">
        <v>38729396.024999999</v>
      </c>
    </row>
    <row r="15" spans="1:8" x14ac:dyDescent="0.2">
      <c r="A15" t="s">
        <v>5</v>
      </c>
      <c r="B15" s="28">
        <v>1203</v>
      </c>
      <c r="C15" s="13"/>
      <c r="D15" s="13"/>
      <c r="E15" s="13"/>
      <c r="F15" s="13"/>
      <c r="G15" s="13"/>
      <c r="H15" s="13"/>
    </row>
    <row r="16" spans="1:8" x14ac:dyDescent="0.2">
      <c r="B16" s="13"/>
      <c r="C16" s="13"/>
      <c r="D16" s="13"/>
      <c r="E16" s="13"/>
      <c r="F16" s="13"/>
      <c r="G16" s="13"/>
      <c r="H16" s="13"/>
    </row>
    <row r="17" spans="1:8" x14ac:dyDescent="0.2">
      <c r="B17" s="13"/>
      <c r="C17" s="13"/>
      <c r="D17" s="13"/>
      <c r="E17" s="13"/>
      <c r="F17" s="13"/>
      <c r="G17" s="13"/>
      <c r="H17" s="13"/>
    </row>
    <row r="18" spans="1:8" x14ac:dyDescent="0.2">
      <c r="A18" s="8" t="s">
        <v>4</v>
      </c>
      <c r="B18" s="13"/>
      <c r="C18" s="13"/>
      <c r="D18" s="13"/>
      <c r="E18" s="13"/>
      <c r="F18" s="13"/>
      <c r="G18" s="13"/>
      <c r="H18" s="13"/>
    </row>
    <row r="19" spans="1:8" x14ac:dyDescent="0.2">
      <c r="A19" t="s">
        <v>1</v>
      </c>
      <c r="B19" s="13">
        <v>69302127.980000004</v>
      </c>
      <c r="C19" s="13"/>
      <c r="D19" s="13">
        <v>293336599.66999996</v>
      </c>
      <c r="E19" s="13"/>
      <c r="F19" s="13">
        <v>13856777.279999999</v>
      </c>
      <c r="G19" s="13"/>
      <c r="H19" s="13">
        <v>1566896164.55</v>
      </c>
    </row>
    <row r="20" spans="1:8" x14ac:dyDescent="0.2">
      <c r="A20" t="s">
        <v>2</v>
      </c>
      <c r="B20" s="13">
        <v>63477015.989999995</v>
      </c>
      <c r="C20" s="13"/>
      <c r="D20" s="13">
        <v>267981369.97999999</v>
      </c>
      <c r="E20" s="13"/>
      <c r="F20" s="13">
        <v>12739010.560000001</v>
      </c>
      <c r="G20" s="13"/>
      <c r="H20" s="13">
        <v>1427286509.4200001</v>
      </c>
    </row>
    <row r="21" spans="1:8" x14ac:dyDescent="0.2">
      <c r="A21" t="s">
        <v>0</v>
      </c>
      <c r="B21" s="13">
        <v>350707.47</v>
      </c>
      <c r="C21" s="13"/>
      <c r="D21" s="13">
        <v>1547800.26</v>
      </c>
      <c r="E21" s="13"/>
      <c r="F21" s="13">
        <v>144226.74</v>
      </c>
      <c r="G21" s="13"/>
      <c r="H21" s="13">
        <v>4263015.8899999997</v>
      </c>
    </row>
    <row r="22" spans="1:8" x14ac:dyDescent="0.2">
      <c r="A22" t="s">
        <v>31</v>
      </c>
      <c r="B22" s="13">
        <v>5474404.5200000098</v>
      </c>
      <c r="C22" s="13"/>
      <c r="D22" s="13">
        <v>23807429.430000003</v>
      </c>
      <c r="E22" s="13"/>
      <c r="F22" s="13">
        <v>973539.97999999882</v>
      </c>
      <c r="G22" s="13"/>
      <c r="H22" s="13">
        <v>135346639.24000001</v>
      </c>
    </row>
    <row r="23" spans="1:8" x14ac:dyDescent="0.2">
      <c r="A23" t="s">
        <v>25</v>
      </c>
      <c r="B23" s="13">
        <v>3010922.4860000056</v>
      </c>
      <c r="C23" s="13"/>
      <c r="D23" s="13">
        <v>13094086.186500004</v>
      </c>
      <c r="E23" s="13"/>
      <c r="F23" s="13">
        <v>535446.98899999936</v>
      </c>
      <c r="G23" s="13"/>
      <c r="H23" s="13">
        <v>74440651.582000017</v>
      </c>
    </row>
    <row r="24" spans="1:8" x14ac:dyDescent="0.2">
      <c r="A24" t="s">
        <v>32</v>
      </c>
      <c r="B24" s="13">
        <v>2463482.0340000046</v>
      </c>
      <c r="C24" s="13"/>
      <c r="D24" s="13">
        <v>10713343.243500002</v>
      </c>
      <c r="E24" s="13"/>
      <c r="F24" s="13">
        <v>438092.99099999946</v>
      </c>
      <c r="G24" s="13"/>
      <c r="H24" s="13">
        <v>60905987.658000007</v>
      </c>
    </row>
    <row r="25" spans="1:8" x14ac:dyDescent="0.2">
      <c r="A25" t="s">
        <v>5</v>
      </c>
      <c r="B25" s="28">
        <v>2231</v>
      </c>
      <c r="C25" s="13"/>
      <c r="D25" s="13"/>
      <c r="E25" s="13"/>
      <c r="F25" s="13"/>
      <c r="G25" s="13"/>
      <c r="H25" s="13"/>
    </row>
    <row r="26" spans="1:8" x14ac:dyDescent="0.2">
      <c r="B26" s="13"/>
      <c r="C26" s="13"/>
      <c r="D26" s="13"/>
      <c r="E26" s="13"/>
      <c r="F26" s="13"/>
      <c r="G26" s="13"/>
      <c r="H26" s="13"/>
    </row>
    <row r="27" spans="1:8" x14ac:dyDescent="0.2">
      <c r="B27" s="13"/>
      <c r="C27" s="13"/>
      <c r="D27" s="13"/>
      <c r="E27" s="13"/>
      <c r="F27" s="13"/>
      <c r="G27" s="13"/>
      <c r="H27" s="13"/>
    </row>
    <row r="28" spans="1:8" x14ac:dyDescent="0.2">
      <c r="A28" s="25" t="s">
        <v>41</v>
      </c>
      <c r="B28" s="13"/>
      <c r="C28" s="13"/>
      <c r="D28" s="13"/>
      <c r="E28" s="13"/>
      <c r="F28" s="13"/>
      <c r="G28" s="13"/>
      <c r="H28" s="13"/>
    </row>
    <row r="29" spans="1:8" x14ac:dyDescent="0.2">
      <c r="A29" t="s">
        <v>1</v>
      </c>
      <c r="B29" s="13">
        <v>73995237.25</v>
      </c>
      <c r="C29" s="13"/>
      <c r="D29" s="13">
        <v>300270365.11000001</v>
      </c>
      <c r="E29" s="13"/>
      <c r="F29" s="13">
        <v>15119623.58</v>
      </c>
      <c r="G29" s="13"/>
      <c r="H29" s="13">
        <v>1437938743.0900002</v>
      </c>
    </row>
    <row r="30" spans="1:8" x14ac:dyDescent="0.2">
      <c r="A30" t="s">
        <v>2</v>
      </c>
      <c r="B30" s="13">
        <v>67438433.549999997</v>
      </c>
      <c r="C30" s="13"/>
      <c r="D30" s="13">
        <v>272887165.88</v>
      </c>
      <c r="E30" s="13"/>
      <c r="F30" s="13">
        <v>13687474.92</v>
      </c>
      <c r="G30" s="13"/>
      <c r="H30" s="13">
        <v>1302563854.3499999</v>
      </c>
    </row>
    <row r="31" spans="1:8" x14ac:dyDescent="0.2">
      <c r="A31" t="s">
        <v>0</v>
      </c>
      <c r="B31" s="13">
        <v>624089.56999999995</v>
      </c>
      <c r="C31" s="13"/>
      <c r="D31" s="13">
        <v>2291314.06</v>
      </c>
      <c r="E31" s="13"/>
      <c r="F31" s="13">
        <v>187602.8</v>
      </c>
      <c r="G31" s="13"/>
      <c r="H31" s="13">
        <v>6823153.4899999993</v>
      </c>
    </row>
    <row r="32" spans="1:8" x14ac:dyDescent="0.2">
      <c r="A32" t="s">
        <v>30</v>
      </c>
      <c r="B32" s="13">
        <v>0</v>
      </c>
      <c r="C32" s="13"/>
      <c r="D32" s="13">
        <v>0</v>
      </c>
      <c r="E32" s="13"/>
      <c r="F32" s="13">
        <v>0</v>
      </c>
      <c r="G32" s="13"/>
      <c r="H32" s="13">
        <v>10579.57</v>
      </c>
    </row>
    <row r="33" spans="1:8" x14ac:dyDescent="0.2">
      <c r="A33" t="s">
        <v>31</v>
      </c>
      <c r="B33" s="13">
        <v>5932714.1300000027</v>
      </c>
      <c r="C33" s="13"/>
      <c r="D33" s="13">
        <v>25091885.170000006</v>
      </c>
      <c r="E33" s="13"/>
      <c r="F33" s="13">
        <v>1244545.8600000001</v>
      </c>
      <c r="G33" s="13"/>
      <c r="H33" s="13">
        <v>128562314.81999999</v>
      </c>
    </row>
    <row r="34" spans="1:8" x14ac:dyDescent="0.2">
      <c r="A34" t="s">
        <v>25</v>
      </c>
      <c r="B34" s="13">
        <v>3262992.7715000017</v>
      </c>
      <c r="C34" s="13"/>
      <c r="D34" s="13">
        <v>13800536.843500003</v>
      </c>
      <c r="E34" s="13"/>
      <c r="F34" s="13">
        <v>684500.22300000011</v>
      </c>
      <c r="G34" s="13"/>
      <c r="H34" s="13">
        <v>70709273.151000008</v>
      </c>
    </row>
    <row r="35" spans="1:8" x14ac:dyDescent="0.2">
      <c r="A35" t="s">
        <v>32</v>
      </c>
      <c r="B35" s="13">
        <v>2669721.3585000015</v>
      </c>
      <c r="C35" s="13"/>
      <c r="D35" s="13">
        <v>11291348.326500002</v>
      </c>
      <c r="E35" s="13"/>
      <c r="F35" s="13">
        <v>560045.6370000001</v>
      </c>
      <c r="G35" s="13"/>
      <c r="H35" s="13">
        <v>57853041.669</v>
      </c>
    </row>
    <row r="36" spans="1:8" x14ac:dyDescent="0.2">
      <c r="A36" t="s">
        <v>5</v>
      </c>
      <c r="B36" s="26">
        <v>2735</v>
      </c>
      <c r="C36" s="13"/>
      <c r="D36" s="13"/>
      <c r="E36" s="13"/>
      <c r="F36" s="13"/>
      <c r="G36" s="13"/>
      <c r="H36" s="13"/>
    </row>
    <row r="37" spans="1:8" x14ac:dyDescent="0.2">
      <c r="B37" s="13"/>
      <c r="C37" s="13"/>
      <c r="D37" s="13"/>
      <c r="E37" s="13"/>
      <c r="F37" s="13"/>
      <c r="G37" s="13"/>
      <c r="H37" s="13"/>
    </row>
    <row r="38" spans="1:8" x14ac:dyDescent="0.2">
      <c r="B38" s="13"/>
      <c r="C38" s="13"/>
      <c r="D38" s="13"/>
      <c r="E38" s="13"/>
      <c r="F38" s="13"/>
      <c r="G38" s="13"/>
      <c r="H38" s="13"/>
    </row>
    <row r="39" spans="1:8" ht="75.95" customHeight="1" x14ac:dyDescent="0.2">
      <c r="A39" s="61" t="s">
        <v>51</v>
      </c>
      <c r="B39" s="61"/>
      <c r="C39" s="61"/>
      <c r="D39" s="61"/>
      <c r="E39" s="61"/>
      <c r="F39" s="61"/>
      <c r="G39" s="61"/>
      <c r="H39" s="61"/>
    </row>
    <row r="40" spans="1:8" x14ac:dyDescent="0.2">
      <c r="B40" s="13"/>
      <c r="C40" s="13"/>
      <c r="D40" s="13"/>
      <c r="E40" s="13"/>
      <c r="F40" s="13"/>
      <c r="G40" s="13"/>
      <c r="H40" s="13"/>
    </row>
    <row r="41" spans="1:8" x14ac:dyDescent="0.2">
      <c r="A41" s="25" t="s">
        <v>50</v>
      </c>
      <c r="B41" s="13"/>
      <c r="C41" s="13"/>
      <c r="D41" s="13"/>
      <c r="E41" s="13"/>
      <c r="F41" s="13"/>
      <c r="G41" s="13"/>
      <c r="H41" s="13"/>
    </row>
    <row r="42" spans="1:8" x14ac:dyDescent="0.2">
      <c r="A42" t="s">
        <v>1</v>
      </c>
      <c r="B42" s="13">
        <v>33805419.039999999</v>
      </c>
      <c r="C42" s="13"/>
      <c r="D42" s="13">
        <v>146867020.45000002</v>
      </c>
      <c r="E42" s="13"/>
      <c r="F42" s="13">
        <v>6096986.1500000004</v>
      </c>
      <c r="G42" s="13"/>
      <c r="H42" s="13">
        <v>683797476.54999995</v>
      </c>
    </row>
    <row r="43" spans="1:8" x14ac:dyDescent="0.2">
      <c r="A43" t="s">
        <v>2</v>
      </c>
      <c r="B43" s="13">
        <v>30597706.260000002</v>
      </c>
      <c r="C43" s="13"/>
      <c r="D43" s="13">
        <v>132886211.48</v>
      </c>
      <c r="E43" s="13"/>
      <c r="F43" s="13">
        <v>5788000.1100000003</v>
      </c>
      <c r="G43" s="13"/>
      <c r="H43" s="13">
        <v>620131949.93000007</v>
      </c>
    </row>
    <row r="44" spans="1:8" x14ac:dyDescent="0.2">
      <c r="A44" t="s">
        <v>0</v>
      </c>
      <c r="B44" s="13">
        <v>87177.45</v>
      </c>
      <c r="C44" s="13"/>
      <c r="D44" s="13">
        <v>296363.65999999997</v>
      </c>
      <c r="E44" s="13"/>
      <c r="F44" s="13">
        <v>10622.84</v>
      </c>
      <c r="G44" s="13"/>
      <c r="H44" s="13">
        <v>854497.91</v>
      </c>
    </row>
    <row r="45" spans="1:8" x14ac:dyDescent="0.2">
      <c r="A45" t="s">
        <v>31</v>
      </c>
      <c r="B45" s="13">
        <v>3120535.33</v>
      </c>
      <c r="C45" s="13"/>
      <c r="D45" s="13">
        <v>13684445.309999999</v>
      </c>
      <c r="E45" s="13"/>
      <c r="F45" s="13">
        <v>298363.2</v>
      </c>
      <c r="G45" s="13"/>
      <c r="H45" s="13">
        <v>62811028.710000008</v>
      </c>
    </row>
    <row r="46" spans="1:8" x14ac:dyDescent="0.2">
      <c r="A46" t="s">
        <v>25</v>
      </c>
      <c r="B46" s="13">
        <v>1716294.4314999986</v>
      </c>
      <c r="C46" s="13"/>
      <c r="D46" s="13">
        <v>7526444.9205</v>
      </c>
      <c r="E46" s="13"/>
      <c r="F46" s="13">
        <v>164099.76</v>
      </c>
      <c r="G46" s="13"/>
      <c r="H46" s="13">
        <v>34546065.790500008</v>
      </c>
    </row>
    <row r="47" spans="1:8" x14ac:dyDescent="0.2">
      <c r="A47" t="s">
        <v>32</v>
      </c>
      <c r="B47" s="13">
        <v>1404240.8984999987</v>
      </c>
      <c r="C47" s="13"/>
      <c r="D47" s="13">
        <v>6158000.3894999996</v>
      </c>
      <c r="E47" s="13"/>
      <c r="F47" s="13">
        <v>134263.44</v>
      </c>
      <c r="G47" s="13"/>
      <c r="H47" s="13">
        <v>28264962.919500005</v>
      </c>
    </row>
    <row r="48" spans="1:8" x14ac:dyDescent="0.2">
      <c r="A48" t="s">
        <v>5</v>
      </c>
      <c r="B48" s="28">
        <v>2000</v>
      </c>
      <c r="C48" s="13"/>
      <c r="D48" s="13"/>
      <c r="E48" s="13"/>
      <c r="F48" s="13"/>
      <c r="G48" s="13"/>
      <c r="H48" s="13"/>
    </row>
    <row r="49" spans="1:9" x14ac:dyDescent="0.2">
      <c r="B49" s="13"/>
      <c r="C49" s="13"/>
      <c r="D49" s="13"/>
      <c r="E49" s="13"/>
      <c r="F49" s="13"/>
      <c r="G49" s="13"/>
      <c r="H49" s="13"/>
    </row>
    <row r="50" spans="1:9" x14ac:dyDescent="0.2">
      <c r="B50" s="13"/>
      <c r="C50" s="13"/>
      <c r="D50" s="13"/>
      <c r="E50" s="13"/>
      <c r="F50" s="13"/>
      <c r="G50" s="13"/>
      <c r="H50" s="13"/>
    </row>
    <row r="51" spans="1:9" x14ac:dyDescent="0.2">
      <c r="A51" s="25" t="s">
        <v>74</v>
      </c>
      <c r="B51" s="13"/>
      <c r="C51" s="13"/>
      <c r="D51" s="13"/>
      <c r="E51" s="13"/>
      <c r="F51" s="13"/>
      <c r="G51" s="13"/>
      <c r="H51" s="13"/>
    </row>
    <row r="52" spans="1:9" x14ac:dyDescent="0.2">
      <c r="A52" t="s">
        <v>1</v>
      </c>
      <c r="B52" s="13">
        <v>54729707.120000005</v>
      </c>
      <c r="C52" s="13"/>
      <c r="D52" s="13">
        <v>167257764.39000002</v>
      </c>
      <c r="E52" s="13"/>
      <c r="F52" s="13">
        <v>10367567.779999999</v>
      </c>
      <c r="G52" s="13"/>
      <c r="H52" s="13">
        <v>177625332.17000002</v>
      </c>
    </row>
    <row r="53" spans="1:9" x14ac:dyDescent="0.2">
      <c r="A53" t="s">
        <v>2</v>
      </c>
      <c r="B53" s="13">
        <v>50381278.119999997</v>
      </c>
      <c r="C53" s="13"/>
      <c r="D53" s="13">
        <v>153851601.53000003</v>
      </c>
      <c r="E53" s="13"/>
      <c r="F53" s="13">
        <v>9610668.2899999991</v>
      </c>
      <c r="G53" s="13"/>
      <c r="H53" s="13">
        <v>163462269.82000002</v>
      </c>
    </row>
    <row r="54" spans="1:9" x14ac:dyDescent="0.2">
      <c r="A54" t="s">
        <v>0</v>
      </c>
      <c r="B54" s="13">
        <v>0</v>
      </c>
      <c r="C54" s="13"/>
      <c r="D54" s="13">
        <v>0</v>
      </c>
      <c r="E54" s="13"/>
      <c r="F54" s="13">
        <v>0</v>
      </c>
      <c r="G54" s="13"/>
      <c r="H54" s="13">
        <v>0</v>
      </c>
    </row>
    <row r="55" spans="1:9" x14ac:dyDescent="0.2">
      <c r="A55" t="s">
        <v>31</v>
      </c>
      <c r="B55" s="13">
        <v>4348429.0000000075</v>
      </c>
      <c r="C55" s="13"/>
      <c r="D55" s="13">
        <v>13406162.859999998</v>
      </c>
      <c r="E55" s="13"/>
      <c r="F55" s="13">
        <v>756899.49</v>
      </c>
      <c r="G55" s="13"/>
      <c r="H55" s="13">
        <v>14163062.349999998</v>
      </c>
    </row>
    <row r="56" spans="1:9" x14ac:dyDescent="0.2">
      <c r="A56" t="s">
        <v>25</v>
      </c>
      <c r="B56" s="13">
        <v>2391635.9500000002</v>
      </c>
      <c r="C56" s="13"/>
      <c r="D56" s="13">
        <v>7373389.5729999989</v>
      </c>
      <c r="E56" s="13"/>
      <c r="F56" s="13">
        <v>416294.71950000001</v>
      </c>
      <c r="G56" s="13"/>
      <c r="H56" s="13">
        <v>7789684.2924999995</v>
      </c>
    </row>
    <row r="57" spans="1:9" x14ac:dyDescent="0.2">
      <c r="A57" t="s">
        <v>32</v>
      </c>
      <c r="B57" s="13">
        <v>1956793.05</v>
      </c>
      <c r="C57" s="13"/>
      <c r="D57" s="13">
        <v>6032773.2869999986</v>
      </c>
      <c r="E57" s="13"/>
      <c r="F57" s="13">
        <v>340604.77049999998</v>
      </c>
      <c r="G57" s="13"/>
      <c r="H57" s="13">
        <v>6373378.0574999992</v>
      </c>
    </row>
    <row r="58" spans="1:9" x14ac:dyDescent="0.2">
      <c r="A58" t="s">
        <v>5</v>
      </c>
      <c r="B58" s="28">
        <v>1738</v>
      </c>
      <c r="C58" s="13"/>
      <c r="D58" s="13"/>
      <c r="E58" s="13"/>
      <c r="F58" s="13"/>
      <c r="G58" s="13"/>
      <c r="H58" s="13"/>
    </row>
    <row r="59" spans="1:9" x14ac:dyDescent="0.2">
      <c r="B59" s="13"/>
      <c r="C59" s="13"/>
      <c r="D59" s="13"/>
      <c r="E59" s="13"/>
      <c r="F59" s="13"/>
      <c r="G59" s="13"/>
      <c r="H59" s="13"/>
      <c r="I59" s="13"/>
    </row>
    <row r="60" spans="1:9" x14ac:dyDescent="0.2">
      <c r="B60" s="13"/>
      <c r="C60" s="13"/>
      <c r="D60" s="13"/>
      <c r="E60" s="13"/>
      <c r="F60" s="13"/>
      <c r="G60" s="13"/>
      <c r="H60" s="13"/>
      <c r="I60" s="13"/>
    </row>
    <row r="61" spans="1:9" x14ac:dyDescent="0.2">
      <c r="A61" s="8" t="s">
        <v>6</v>
      </c>
      <c r="B61" s="13"/>
      <c r="C61" s="13"/>
      <c r="D61" s="13"/>
      <c r="E61" s="13"/>
      <c r="F61" s="13"/>
      <c r="G61" s="13"/>
      <c r="H61" s="13"/>
    </row>
    <row r="62" spans="1:9" ht="13.5" x14ac:dyDescent="0.25">
      <c r="A62" t="s">
        <v>1</v>
      </c>
      <c r="B62" s="13">
        <v>272410810.64999998</v>
      </c>
      <c r="C62" s="13"/>
      <c r="D62" s="13">
        <v>1079483587.3499999</v>
      </c>
      <c r="E62" s="13"/>
      <c r="F62" s="13">
        <v>53235831.129999995</v>
      </c>
      <c r="G62" s="13"/>
      <c r="H62" s="30">
        <v>4778203864.25</v>
      </c>
    </row>
    <row r="63" spans="1:9" ht="13.5" x14ac:dyDescent="0.25">
      <c r="A63" t="s">
        <v>2</v>
      </c>
      <c r="B63" s="13">
        <v>248939821.31</v>
      </c>
      <c r="C63" s="13"/>
      <c r="D63" s="13">
        <v>984389691.25000012</v>
      </c>
      <c r="E63" s="13"/>
      <c r="F63" s="13">
        <v>48956719.200000003</v>
      </c>
      <c r="G63" s="13"/>
      <c r="H63" s="30">
        <v>4339518148.9399996</v>
      </c>
    </row>
    <row r="64" spans="1:9" ht="13.5" x14ac:dyDescent="0.25">
      <c r="A64" t="s">
        <v>0</v>
      </c>
      <c r="B64" s="13">
        <v>1061974.49</v>
      </c>
      <c r="C64" s="13"/>
      <c r="D64" s="13">
        <v>4135477.98</v>
      </c>
      <c r="E64" s="13"/>
      <c r="F64" s="13">
        <v>342452.38</v>
      </c>
      <c r="G64" s="13"/>
      <c r="H64" s="30">
        <v>11947077.289999999</v>
      </c>
    </row>
    <row r="65" spans="1:9" ht="13.5" x14ac:dyDescent="0.25">
      <c r="A65" t="s">
        <v>30</v>
      </c>
      <c r="B65" s="13">
        <v>0</v>
      </c>
      <c r="C65" s="13"/>
      <c r="D65" s="13">
        <v>0</v>
      </c>
      <c r="E65" s="13"/>
      <c r="F65" s="13">
        <v>0</v>
      </c>
      <c r="G65" s="13"/>
      <c r="H65" s="30">
        <v>209731.6</v>
      </c>
    </row>
    <row r="66" spans="1:9" ht="13.5" x14ac:dyDescent="0.25">
      <c r="A66" t="s">
        <v>31</v>
      </c>
      <c r="B66" s="13">
        <v>22409014.849999972</v>
      </c>
      <c r="C66" s="13"/>
      <c r="D66" s="13">
        <v>90958418.120000005</v>
      </c>
      <c r="E66" s="13"/>
      <c r="F66" s="13">
        <v>3936659.55</v>
      </c>
      <c r="G66" s="13"/>
      <c r="H66" s="30">
        <v>426948369.62</v>
      </c>
    </row>
    <row r="67" spans="1:9" x14ac:dyDescent="0.2">
      <c r="A67" t="s">
        <v>25</v>
      </c>
      <c r="B67" s="13">
        <v>12324958.167499986</v>
      </c>
      <c r="C67" s="13"/>
      <c r="D67" s="13">
        <v>50027129.966000006</v>
      </c>
      <c r="E67" s="13"/>
      <c r="F67" s="13">
        <v>2165162.7524999999</v>
      </c>
      <c r="G67" s="13"/>
      <c r="H67" s="13">
        <f>H66*0.55</f>
        <v>234821603.29100001</v>
      </c>
    </row>
    <row r="68" spans="1:9" x14ac:dyDescent="0.2">
      <c r="A68" t="s">
        <v>32</v>
      </c>
      <c r="B68" s="13">
        <v>10084056.682499988</v>
      </c>
      <c r="C68" s="13"/>
      <c r="D68" s="13">
        <v>40931288.154000007</v>
      </c>
      <c r="E68" s="13"/>
      <c r="F68" s="13">
        <v>1771496.7974999999</v>
      </c>
      <c r="G68" s="13"/>
      <c r="H68" s="13">
        <f>H66*0.45</f>
        <v>192126766.329</v>
      </c>
    </row>
    <row r="69" spans="1:9" x14ac:dyDescent="0.2">
      <c r="A69" t="s">
        <v>5</v>
      </c>
      <c r="B69" s="26">
        <v>9907</v>
      </c>
      <c r="I69" s="13"/>
    </row>
    <row r="70" spans="1:9" x14ac:dyDescent="0.2">
      <c r="B70" s="28"/>
      <c r="H70" s="13"/>
    </row>
    <row r="72" spans="1:9" ht="76.5" customHeight="1" x14ac:dyDescent="0.2">
      <c r="A72" s="61" t="s">
        <v>51</v>
      </c>
      <c r="B72" s="61"/>
      <c r="C72" s="61"/>
      <c r="D72" s="61"/>
      <c r="E72" s="61"/>
      <c r="F72" s="61"/>
      <c r="G72" s="61"/>
      <c r="H72" s="61"/>
    </row>
    <row r="73" spans="1:9" x14ac:dyDescent="0.2">
      <c r="A73" s="29"/>
    </row>
    <row r="74" spans="1:9" x14ac:dyDescent="0.2">
      <c r="A74" s="29"/>
    </row>
    <row r="75" spans="1:9" x14ac:dyDescent="0.2">
      <c r="A75" s="29"/>
    </row>
    <row r="76" spans="1:9" x14ac:dyDescent="0.2">
      <c r="A76" s="29"/>
    </row>
  </sheetData>
  <mergeCells count="4">
    <mergeCell ref="A1:H1"/>
    <mergeCell ref="A2:H2"/>
    <mergeCell ref="A39:H39"/>
    <mergeCell ref="A72:H72"/>
  </mergeCells>
  <phoneticPr fontId="4" type="noConversion"/>
  <pageMargins left="0.75" right="0.75" top="1" bottom="1" header="0.5" footer="0.5"/>
  <headerFooter alignWithMargins="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G76"/>
  <sheetViews>
    <sheetView topLeftCell="A49" workbookViewId="0">
      <selection activeCell="F37" sqref="F37"/>
    </sheetView>
  </sheetViews>
  <sheetFormatPr defaultRowHeight="12.75" x14ac:dyDescent="0.2"/>
  <cols>
    <col min="1" max="1" width="24" customWidth="1"/>
    <col min="2" max="2" width="18.7109375" customWidth="1"/>
    <col min="3" max="3" width="4" customWidth="1"/>
    <col min="4" max="4" width="24.42578125" bestFit="1" customWidth="1"/>
    <col min="5" max="5" width="3.7109375" customWidth="1"/>
    <col min="6" max="6" width="19.140625" bestFit="1" customWidth="1"/>
    <col min="7" max="7" width="17" bestFit="1" customWidth="1"/>
  </cols>
  <sheetData>
    <row r="1" spans="1:6" ht="63" customHeight="1" x14ac:dyDescent="0.2">
      <c r="A1" s="63"/>
      <c r="B1" s="63"/>
      <c r="C1" s="63"/>
      <c r="D1" s="63"/>
      <c r="E1" s="63"/>
      <c r="F1" s="63"/>
    </row>
    <row r="2" spans="1:6" ht="18" x14ac:dyDescent="0.25">
      <c r="A2" s="57" t="s">
        <v>22</v>
      </c>
      <c r="B2" s="58"/>
      <c r="C2" s="58"/>
      <c r="D2" s="58"/>
      <c r="E2" s="58"/>
      <c r="F2" s="58"/>
    </row>
    <row r="3" spans="1:6" ht="18" x14ac:dyDescent="0.25">
      <c r="A3" s="14"/>
      <c r="B3" s="15"/>
      <c r="C3" s="15"/>
      <c r="D3" s="17"/>
      <c r="E3" s="17"/>
      <c r="F3" s="17"/>
    </row>
    <row r="4" spans="1:6" x14ac:dyDescent="0.2">
      <c r="B4" s="16" t="s">
        <v>55</v>
      </c>
      <c r="C4" s="10"/>
      <c r="D4" s="16" t="s">
        <v>72</v>
      </c>
      <c r="E4" s="10"/>
      <c r="F4" s="16" t="s">
        <v>28</v>
      </c>
    </row>
    <row r="5" spans="1:6" x14ac:dyDescent="0.2">
      <c r="A5" s="9"/>
      <c r="B5" s="11" t="s">
        <v>76</v>
      </c>
      <c r="C5" s="9"/>
      <c r="D5" s="11" t="s">
        <v>11</v>
      </c>
      <c r="F5" s="11" t="s">
        <v>8</v>
      </c>
    </row>
    <row r="6" spans="1:6" x14ac:dyDescent="0.2">
      <c r="D6" t="s">
        <v>63</v>
      </c>
    </row>
    <row r="7" spans="1:6" x14ac:dyDescent="0.2">
      <c r="A7" s="8" t="s">
        <v>3</v>
      </c>
      <c r="B7" s="8"/>
      <c r="C7" s="8"/>
    </row>
    <row r="8" spans="1:6" x14ac:dyDescent="0.2">
      <c r="A8" t="s">
        <v>1</v>
      </c>
      <c r="B8" s="13">
        <v>41315689.899999999</v>
      </c>
      <c r="C8" s="13"/>
      <c r="D8" s="13">
        <v>138968394.81</v>
      </c>
      <c r="E8" s="13"/>
      <c r="F8" s="13">
        <v>871367828.63000011</v>
      </c>
    </row>
    <row r="9" spans="1:6" x14ac:dyDescent="0.2">
      <c r="A9" t="s">
        <v>2</v>
      </c>
      <c r="B9" s="13">
        <v>37828653.609999999</v>
      </c>
      <c r="C9" s="13"/>
      <c r="D9" s="13">
        <v>126869520.31000002</v>
      </c>
      <c r="E9" s="13"/>
      <c r="F9" s="13">
        <v>789028178.03000009</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3487036.29</v>
      </c>
      <c r="C12" s="13"/>
      <c r="D12" s="13">
        <v>12098874.500000004</v>
      </c>
      <c r="E12" s="13"/>
      <c r="F12" s="13">
        <v>82532392.629999995</v>
      </c>
    </row>
    <row r="13" spans="1:6" x14ac:dyDescent="0.2">
      <c r="A13" t="s">
        <v>25</v>
      </c>
      <c r="B13" s="13">
        <v>1917869.9594999996</v>
      </c>
      <c r="C13" s="13"/>
      <c r="D13" s="13">
        <v>6654380.9750000024</v>
      </c>
      <c r="E13" s="13"/>
      <c r="F13" s="13">
        <v>45392815.946500003</v>
      </c>
    </row>
    <row r="14" spans="1:6" x14ac:dyDescent="0.2">
      <c r="A14" t="s">
        <v>32</v>
      </c>
      <c r="B14" s="13">
        <v>1569166.3304999997</v>
      </c>
      <c r="C14" s="13"/>
      <c r="D14" s="13">
        <v>5444493.5250000022</v>
      </c>
      <c r="E14" s="13"/>
      <c r="F14" s="13">
        <v>37139576.683499999</v>
      </c>
    </row>
    <row r="15" spans="1:6" x14ac:dyDescent="0.2">
      <c r="A15" t="s">
        <v>5</v>
      </c>
      <c r="B15" s="28">
        <v>1203</v>
      </c>
      <c r="C15" s="13"/>
      <c r="D15" s="28"/>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66100751.770000003</v>
      </c>
      <c r="C19" s="13"/>
      <c r="D19" s="13">
        <v>237891248.96999994</v>
      </c>
      <c r="E19" s="13"/>
      <c r="F19" s="13">
        <v>1497594036.5699999</v>
      </c>
    </row>
    <row r="20" spans="1:6" x14ac:dyDescent="0.2">
      <c r="A20" t="s">
        <v>2</v>
      </c>
      <c r="B20" s="13">
        <v>60466035.019999996</v>
      </c>
      <c r="C20" s="13"/>
      <c r="D20" s="13">
        <v>217243364.55000001</v>
      </c>
      <c r="E20" s="13"/>
      <c r="F20" s="13">
        <v>1363809493.4300001</v>
      </c>
    </row>
    <row r="21" spans="1:6" x14ac:dyDescent="0.2">
      <c r="A21" t="s">
        <v>0</v>
      </c>
      <c r="B21" s="13">
        <v>281623.17</v>
      </c>
      <c r="C21" s="13"/>
      <c r="D21" s="13">
        <v>1341319.53</v>
      </c>
      <c r="E21" s="13"/>
      <c r="F21" s="13">
        <v>3912308.42</v>
      </c>
    </row>
    <row r="22" spans="1:6" x14ac:dyDescent="0.2">
      <c r="A22" t="s">
        <v>31</v>
      </c>
      <c r="B22" s="13">
        <v>5353093.5800000075</v>
      </c>
      <c r="C22" s="13"/>
      <c r="D22" s="13">
        <v>19306564.890000004</v>
      </c>
      <c r="E22" s="13"/>
      <c r="F22" s="13">
        <v>129872234.72000001</v>
      </c>
    </row>
    <row r="23" spans="1:6" x14ac:dyDescent="0.2">
      <c r="A23" t="s">
        <v>25</v>
      </c>
      <c r="B23" s="13">
        <v>2944201.4690000042</v>
      </c>
      <c r="C23" s="13"/>
      <c r="D23" s="13">
        <v>10618610.689500004</v>
      </c>
      <c r="E23" s="13"/>
      <c r="F23" s="13">
        <v>71429729.096000016</v>
      </c>
    </row>
    <row r="24" spans="1:6" x14ac:dyDescent="0.2">
      <c r="A24" t="s">
        <v>32</v>
      </c>
      <c r="B24" s="13">
        <v>2408892.1110000033</v>
      </c>
      <c r="C24" s="13"/>
      <c r="D24" s="13">
        <v>8687954.2005000021</v>
      </c>
      <c r="E24" s="13"/>
      <c r="F24" s="13">
        <v>58442505.624000005</v>
      </c>
    </row>
    <row r="25" spans="1:6" x14ac:dyDescent="0.2">
      <c r="A25" t="s">
        <v>5</v>
      </c>
      <c r="B25" s="28">
        <v>2231</v>
      </c>
      <c r="C25" s="13"/>
      <c r="D25" s="28"/>
      <c r="E25" s="13"/>
      <c r="F25" s="13"/>
    </row>
    <row r="26" spans="1:6" x14ac:dyDescent="0.2">
      <c r="B26" s="13"/>
      <c r="C26" s="13"/>
      <c r="D26" s="13"/>
      <c r="E26" s="13"/>
      <c r="F26" s="13"/>
    </row>
    <row r="27" spans="1:6" x14ac:dyDescent="0.2">
      <c r="B27" s="32"/>
      <c r="C27" s="13"/>
      <c r="D27" s="32"/>
      <c r="E27" s="13"/>
      <c r="F27" s="32"/>
    </row>
    <row r="28" spans="1:6" x14ac:dyDescent="0.2">
      <c r="A28" s="25" t="s">
        <v>41</v>
      </c>
      <c r="B28" s="13"/>
      <c r="C28" s="13"/>
      <c r="D28" s="13"/>
      <c r="E28" s="13"/>
      <c r="F28" s="13"/>
    </row>
    <row r="29" spans="1:6" x14ac:dyDescent="0.2">
      <c r="A29" t="s">
        <v>1</v>
      </c>
      <c r="B29" s="13">
        <v>68076743.319999993</v>
      </c>
      <c r="C29" s="13"/>
      <c r="D29" s="13">
        <v>241394751.44000003</v>
      </c>
      <c r="E29" s="13"/>
      <c r="F29" s="13">
        <v>1363943505.8400002</v>
      </c>
    </row>
    <row r="30" spans="1:6" x14ac:dyDescent="0.2">
      <c r="A30" t="s">
        <v>2</v>
      </c>
      <c r="B30" s="13">
        <v>61843454.449999996</v>
      </c>
      <c r="C30" s="13"/>
      <c r="D30" s="13">
        <v>219136207.25</v>
      </c>
      <c r="E30" s="13"/>
      <c r="F30" s="13">
        <v>1235125420.8</v>
      </c>
    </row>
    <row r="31" spans="1:6" x14ac:dyDescent="0.2">
      <c r="A31" t="s">
        <v>0</v>
      </c>
      <c r="B31" s="13">
        <v>585050.92000000004</v>
      </c>
      <c r="C31" s="13"/>
      <c r="D31" s="13">
        <v>1854827.29</v>
      </c>
      <c r="E31" s="13"/>
      <c r="F31" s="13">
        <v>6199063.9199999999</v>
      </c>
    </row>
    <row r="32" spans="1:6" x14ac:dyDescent="0.2">
      <c r="A32" t="s">
        <v>30</v>
      </c>
      <c r="B32" s="13">
        <v>0</v>
      </c>
      <c r="C32" s="13"/>
      <c r="D32" s="13">
        <v>0</v>
      </c>
      <c r="E32" s="13"/>
      <c r="F32" s="13">
        <v>10579.57</v>
      </c>
    </row>
    <row r="33" spans="1:6" x14ac:dyDescent="0.2">
      <c r="A33" t="s">
        <v>31</v>
      </c>
      <c r="B33" s="13">
        <v>5648237.9499999974</v>
      </c>
      <c r="C33" s="13"/>
      <c r="D33" s="13">
        <v>20403716.900000002</v>
      </c>
      <c r="E33" s="13"/>
      <c r="F33" s="13">
        <v>122629600.69</v>
      </c>
    </row>
    <row r="34" spans="1:6" x14ac:dyDescent="0.2">
      <c r="A34" t="s">
        <v>25</v>
      </c>
      <c r="B34" s="13">
        <v>3106530.8724999987</v>
      </c>
      <c r="C34" s="13"/>
      <c r="D34" s="13">
        <v>11222044.295000002</v>
      </c>
      <c r="E34" s="13"/>
      <c r="F34" s="13">
        <v>67446280.379500002</v>
      </c>
    </row>
    <row r="35" spans="1:6" x14ac:dyDescent="0.2">
      <c r="A35" t="s">
        <v>32</v>
      </c>
      <c r="B35" s="13">
        <v>2541707.0774999987</v>
      </c>
      <c r="C35" s="13"/>
      <c r="D35" s="13">
        <v>9181672.6050000004</v>
      </c>
      <c r="E35" s="13"/>
      <c r="F35" s="13">
        <v>55183320.310500003</v>
      </c>
    </row>
    <row r="36" spans="1:6" x14ac:dyDescent="0.2">
      <c r="A36" t="s">
        <v>5</v>
      </c>
      <c r="B36" s="31">
        <v>2735</v>
      </c>
      <c r="C36" s="13"/>
      <c r="D36" s="31"/>
      <c r="E36" s="13"/>
      <c r="F36" s="13"/>
    </row>
    <row r="37" spans="1:6" x14ac:dyDescent="0.2">
      <c r="B37" s="13"/>
      <c r="C37" s="13"/>
      <c r="D37" s="13"/>
      <c r="E37" s="13"/>
      <c r="F37" s="13"/>
    </row>
    <row r="38" spans="1:6" x14ac:dyDescent="0.2">
      <c r="B38" s="13"/>
      <c r="C38" s="13"/>
      <c r="D38" s="13"/>
      <c r="E38" s="13"/>
      <c r="F38" s="13"/>
    </row>
    <row r="39" spans="1:6" ht="75.75" customHeight="1" x14ac:dyDescent="0.2">
      <c r="A39" s="61" t="s">
        <v>51</v>
      </c>
      <c r="B39" s="61"/>
      <c r="C39" s="61"/>
      <c r="D39" s="61"/>
      <c r="E39" s="61"/>
      <c r="F39" s="61"/>
    </row>
    <row r="40" spans="1:6" x14ac:dyDescent="0.2">
      <c r="B40" s="13"/>
      <c r="C40" s="13"/>
      <c r="D40" s="13"/>
      <c r="E40" s="13"/>
      <c r="F40" s="13"/>
    </row>
    <row r="41" spans="1:6" x14ac:dyDescent="0.2">
      <c r="A41" s="25" t="s">
        <v>50</v>
      </c>
      <c r="B41" s="13"/>
      <c r="C41" s="13"/>
      <c r="D41" s="13"/>
      <c r="E41" s="13"/>
      <c r="F41" s="13"/>
    </row>
    <row r="42" spans="1:6" x14ac:dyDescent="0.2">
      <c r="A42" t="s">
        <v>1</v>
      </c>
      <c r="B42" s="13">
        <v>34487262.740000002</v>
      </c>
      <c r="C42" s="13"/>
      <c r="D42" s="13">
        <v>119158587.56000002</v>
      </c>
      <c r="E42" s="13"/>
      <c r="F42" s="13">
        <v>649992057.50999999</v>
      </c>
    </row>
    <row r="43" spans="1:6" x14ac:dyDescent="0.2">
      <c r="A43" t="s">
        <v>2</v>
      </c>
      <c r="B43" s="13">
        <v>31222779.75</v>
      </c>
      <c r="C43" s="13"/>
      <c r="D43" s="13">
        <v>108076505.33000001</v>
      </c>
      <c r="E43" s="13"/>
      <c r="F43" s="13">
        <v>589534243.67000008</v>
      </c>
    </row>
    <row r="44" spans="1:6" x14ac:dyDescent="0.2">
      <c r="A44" t="s">
        <v>0</v>
      </c>
      <c r="B44" s="13">
        <v>99002.55</v>
      </c>
      <c r="C44" s="13"/>
      <c r="D44" s="13">
        <v>219809.05</v>
      </c>
      <c r="E44" s="13"/>
      <c r="F44" s="13">
        <v>767320.46</v>
      </c>
    </row>
    <row r="45" spans="1:6" x14ac:dyDescent="0.2">
      <c r="A45" t="s">
        <v>31</v>
      </c>
      <c r="B45" s="13">
        <v>3165480.44</v>
      </c>
      <c r="C45" s="13"/>
      <c r="D45" s="13">
        <v>10862273.18</v>
      </c>
      <c r="E45" s="13"/>
      <c r="F45" s="13">
        <v>59690493.380000003</v>
      </c>
    </row>
    <row r="46" spans="1:6" x14ac:dyDescent="0.2">
      <c r="A46" t="s">
        <v>25</v>
      </c>
      <c r="B46" s="13">
        <v>1741014.2420000015</v>
      </c>
      <c r="C46" s="13"/>
      <c r="D46" s="13">
        <v>5974250.2490000008</v>
      </c>
      <c r="E46" s="13"/>
      <c r="F46" s="13">
        <v>32829771.359000005</v>
      </c>
    </row>
    <row r="47" spans="1:6" x14ac:dyDescent="0.2">
      <c r="A47" t="s">
        <v>32</v>
      </c>
      <c r="B47" s="13">
        <v>1424466.198000001</v>
      </c>
      <c r="C47" s="13"/>
      <c r="D47" s="13">
        <v>4888022.9309999999</v>
      </c>
      <c r="E47" s="13"/>
      <c r="F47" s="13">
        <v>26860722.021000002</v>
      </c>
    </row>
    <row r="48" spans="1:6" x14ac:dyDescent="0.2">
      <c r="A48" t="s">
        <v>5</v>
      </c>
      <c r="B48" s="28">
        <v>2000</v>
      </c>
      <c r="C48" s="13"/>
      <c r="D48" s="28"/>
      <c r="E48" s="13"/>
      <c r="F48" s="13"/>
    </row>
    <row r="49" spans="1:7" x14ac:dyDescent="0.2">
      <c r="B49" s="13"/>
      <c r="C49" s="13"/>
      <c r="D49" s="13"/>
      <c r="E49" s="13"/>
      <c r="F49" s="13"/>
    </row>
    <row r="50" spans="1:7" x14ac:dyDescent="0.2">
      <c r="B50" s="13"/>
      <c r="C50" s="13"/>
      <c r="D50" s="13"/>
      <c r="E50" s="13"/>
      <c r="F50" s="13"/>
    </row>
    <row r="51" spans="1:7" x14ac:dyDescent="0.2">
      <c r="A51" s="25" t="s">
        <v>74</v>
      </c>
      <c r="B51" s="13"/>
      <c r="C51" s="13"/>
      <c r="D51" s="13"/>
      <c r="E51" s="13"/>
      <c r="F51" s="13"/>
    </row>
    <row r="52" spans="1:7" x14ac:dyDescent="0.2">
      <c r="A52" t="s">
        <v>1</v>
      </c>
      <c r="B52" s="13">
        <v>56345807.789999999</v>
      </c>
      <c r="C52" s="13"/>
      <c r="D52" s="13">
        <v>122895625.05000001</v>
      </c>
      <c r="E52" s="13"/>
      <c r="F52" s="13">
        <v>122895625.05000001</v>
      </c>
    </row>
    <row r="53" spans="1:7" x14ac:dyDescent="0.2">
      <c r="A53" t="s">
        <v>2</v>
      </c>
      <c r="B53" s="13">
        <v>51752897.579999998</v>
      </c>
      <c r="C53" s="13"/>
      <c r="D53" s="13">
        <v>113080991.7</v>
      </c>
      <c r="E53" s="13"/>
      <c r="F53" s="13">
        <v>113080991.7</v>
      </c>
    </row>
    <row r="54" spans="1:7" x14ac:dyDescent="0.2">
      <c r="A54" t="s">
        <v>0</v>
      </c>
      <c r="B54" s="13">
        <v>0</v>
      </c>
      <c r="C54" s="13"/>
      <c r="D54" s="13">
        <v>0</v>
      </c>
      <c r="E54" s="13"/>
      <c r="F54" s="13">
        <v>0</v>
      </c>
    </row>
    <row r="55" spans="1:7" x14ac:dyDescent="0.2">
      <c r="A55" t="s">
        <v>31</v>
      </c>
      <c r="B55" s="13">
        <v>4592910.21</v>
      </c>
      <c r="C55" s="13"/>
      <c r="D55" s="13">
        <v>9814633.3499999996</v>
      </c>
      <c r="E55" s="13"/>
      <c r="F55" s="13">
        <v>9814633.3499999996</v>
      </c>
    </row>
    <row r="56" spans="1:7" x14ac:dyDescent="0.2">
      <c r="A56" t="s">
        <v>25</v>
      </c>
      <c r="B56" s="13">
        <v>2526100.6155000008</v>
      </c>
      <c r="C56" s="13"/>
      <c r="D56" s="13">
        <v>5398048.3425000003</v>
      </c>
      <c r="E56" s="13"/>
      <c r="F56" s="13">
        <v>5398048.3425000003</v>
      </c>
    </row>
    <row r="57" spans="1:7" x14ac:dyDescent="0.2">
      <c r="A57" t="s">
        <v>32</v>
      </c>
      <c r="B57" s="13">
        <v>2066809.5945000004</v>
      </c>
      <c r="C57" s="13"/>
      <c r="D57" s="13">
        <v>4416585.0075000003</v>
      </c>
      <c r="E57" s="13"/>
      <c r="F57" s="13">
        <v>4416585.0075000003</v>
      </c>
    </row>
    <row r="58" spans="1:7" x14ac:dyDescent="0.2">
      <c r="A58" t="s">
        <v>5</v>
      </c>
      <c r="B58" s="28">
        <v>1738</v>
      </c>
      <c r="C58" s="13"/>
      <c r="D58" s="13"/>
      <c r="E58" s="13"/>
      <c r="F58" s="13"/>
    </row>
    <row r="59" spans="1:7" x14ac:dyDescent="0.2">
      <c r="B59" s="13"/>
      <c r="C59" s="13"/>
      <c r="D59" s="13"/>
      <c r="E59" s="13"/>
      <c r="F59" s="13"/>
      <c r="G59" s="13"/>
    </row>
    <row r="60" spans="1:7" x14ac:dyDescent="0.2">
      <c r="B60" s="13"/>
      <c r="C60" s="13"/>
      <c r="D60" s="13"/>
      <c r="E60" s="13"/>
      <c r="F60" s="13"/>
    </row>
    <row r="61" spans="1:7" x14ac:dyDescent="0.2">
      <c r="A61" s="8" t="s">
        <v>6</v>
      </c>
      <c r="B61" s="13"/>
      <c r="C61" s="13"/>
      <c r="D61" s="13"/>
      <c r="E61" s="13"/>
      <c r="F61" s="13"/>
    </row>
    <row r="62" spans="1:7" x14ac:dyDescent="0.2">
      <c r="A62" t="s">
        <v>1</v>
      </c>
      <c r="B62" s="13">
        <v>266326255.52000001</v>
      </c>
      <c r="C62" s="13"/>
      <c r="D62" s="13">
        <v>860308607.82999992</v>
      </c>
      <c r="E62" s="13"/>
      <c r="F62" s="13">
        <v>4505793053.6000004</v>
      </c>
    </row>
    <row r="63" spans="1:7" x14ac:dyDescent="0.2">
      <c r="A63" t="s">
        <v>2</v>
      </c>
      <c r="B63" s="13">
        <v>243113820.41000003</v>
      </c>
      <c r="C63" s="13"/>
      <c r="D63" s="13">
        <v>784406589.14000022</v>
      </c>
      <c r="E63" s="13"/>
      <c r="F63" s="13">
        <v>4090578327.6300001</v>
      </c>
    </row>
    <row r="64" spans="1:7" x14ac:dyDescent="0.2">
      <c r="A64" t="s">
        <v>0</v>
      </c>
      <c r="B64" s="13">
        <v>965676.64</v>
      </c>
      <c r="C64" s="13"/>
      <c r="D64" s="13">
        <v>3415955.87</v>
      </c>
      <c r="E64" s="13"/>
      <c r="F64" s="13">
        <v>10885102.800000001</v>
      </c>
    </row>
    <row r="65" spans="1:6" x14ac:dyDescent="0.2">
      <c r="A65" t="s">
        <v>30</v>
      </c>
      <c r="B65" s="13">
        <v>0</v>
      </c>
      <c r="C65" s="13"/>
      <c r="D65" s="13">
        <v>0</v>
      </c>
      <c r="E65" s="13"/>
      <c r="F65" s="13">
        <v>209731.6</v>
      </c>
    </row>
    <row r="66" spans="1:6" x14ac:dyDescent="0.2">
      <c r="A66" t="s">
        <v>31</v>
      </c>
      <c r="B66" s="13">
        <v>22246758.469999984</v>
      </c>
      <c r="C66" s="13"/>
      <c r="D66" s="13">
        <v>72486062.820000008</v>
      </c>
      <c r="E66" s="13"/>
      <c r="F66" s="13">
        <v>404539354.77000004</v>
      </c>
    </row>
    <row r="67" spans="1:6" x14ac:dyDescent="0.2">
      <c r="A67" t="s">
        <v>25</v>
      </c>
      <c r="B67" s="13">
        <v>12235717.158499992</v>
      </c>
      <c r="C67" s="13"/>
      <c r="D67" s="13">
        <v>39867334.551000006</v>
      </c>
      <c r="E67" s="13"/>
      <c r="F67" s="13">
        <v>222496645.12350005</v>
      </c>
    </row>
    <row r="68" spans="1:6" x14ac:dyDescent="0.2">
      <c r="A68" t="s">
        <v>32</v>
      </c>
      <c r="B68" s="13">
        <v>10011041.311499992</v>
      </c>
      <c r="C68" s="13"/>
      <c r="D68" s="13">
        <v>32618728.269000005</v>
      </c>
      <c r="E68" s="13"/>
      <c r="F68" s="13">
        <v>182042709.64650002</v>
      </c>
    </row>
    <row r="69" spans="1:6" x14ac:dyDescent="0.2">
      <c r="A69" t="s">
        <v>5</v>
      </c>
      <c r="B69" s="18">
        <f>B58+B48+B36+B25+B15</f>
        <v>9907</v>
      </c>
    </row>
    <row r="70" spans="1:6" x14ac:dyDescent="0.2">
      <c r="F70" s="13"/>
    </row>
    <row r="72" spans="1:6" ht="76.5" customHeight="1" x14ac:dyDescent="0.2">
      <c r="A72" s="61" t="s">
        <v>51</v>
      </c>
      <c r="B72" s="61"/>
      <c r="C72" s="61"/>
      <c r="D72" s="61"/>
      <c r="E72" s="61"/>
      <c r="F72" s="61"/>
    </row>
    <row r="73" spans="1:6" x14ac:dyDescent="0.2">
      <c r="A73" s="29"/>
    </row>
    <row r="74" spans="1:6" x14ac:dyDescent="0.2">
      <c r="A74" s="29"/>
    </row>
    <row r="75" spans="1:6" x14ac:dyDescent="0.2">
      <c r="A75" s="29"/>
    </row>
    <row r="76" spans="1:6" x14ac:dyDescent="0.2">
      <c r="A76" s="29"/>
    </row>
  </sheetData>
  <mergeCells count="4">
    <mergeCell ref="A1:F1"/>
    <mergeCell ref="A2:F2"/>
    <mergeCell ref="A39:F39"/>
    <mergeCell ref="A72:F72"/>
  </mergeCells>
  <phoneticPr fontId="4" type="noConversion"/>
  <pageMargins left="0.75" right="0.75" top="1" bottom="1" header="0.5" footer="0.5"/>
  <headerFooter alignWithMargins="0"/>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G76"/>
  <sheetViews>
    <sheetView workbookViewId="0">
      <selection activeCell="B3" sqref="B3"/>
    </sheetView>
  </sheetViews>
  <sheetFormatPr defaultRowHeight="12.75" x14ac:dyDescent="0.2"/>
  <cols>
    <col min="1" max="1" width="24" customWidth="1"/>
    <col min="2" max="2" width="18.7109375" customWidth="1"/>
    <col min="3" max="3" width="4" customWidth="1"/>
    <col min="4" max="4" width="24.42578125" bestFit="1" customWidth="1"/>
    <col min="5" max="5" width="3.7109375" customWidth="1"/>
    <col min="6" max="6" width="19.140625" bestFit="1" customWidth="1"/>
    <col min="7" max="7" width="18.140625" bestFit="1" customWidth="1"/>
  </cols>
  <sheetData>
    <row r="1" spans="1:6" ht="63" customHeight="1" x14ac:dyDescent="0.2">
      <c r="A1" s="63"/>
      <c r="B1" s="63"/>
      <c r="C1" s="63"/>
      <c r="D1" s="63"/>
      <c r="E1" s="63"/>
      <c r="F1" s="63"/>
    </row>
    <row r="2" spans="1:6" ht="18" x14ac:dyDescent="0.25">
      <c r="A2" s="57" t="s">
        <v>22</v>
      </c>
      <c r="B2" s="58"/>
      <c r="C2" s="58"/>
      <c r="D2" s="58"/>
      <c r="E2" s="58"/>
      <c r="F2" s="58"/>
    </row>
    <row r="3" spans="1:6" ht="18" x14ac:dyDescent="0.25">
      <c r="A3" s="14"/>
      <c r="B3" s="15"/>
      <c r="C3" s="15"/>
      <c r="D3" s="17"/>
      <c r="E3" s="17"/>
      <c r="F3" s="17"/>
    </row>
    <row r="4" spans="1:6" x14ac:dyDescent="0.2">
      <c r="B4" s="16" t="s">
        <v>55</v>
      </c>
      <c r="C4" s="10"/>
      <c r="D4" s="16" t="s">
        <v>78</v>
      </c>
      <c r="E4" s="10"/>
      <c r="F4" s="16" t="s">
        <v>28</v>
      </c>
    </row>
    <row r="5" spans="1:6" x14ac:dyDescent="0.2">
      <c r="A5" s="9"/>
      <c r="B5" s="11" t="s">
        <v>79</v>
      </c>
      <c r="C5" s="9"/>
      <c r="D5" s="11" t="s">
        <v>11</v>
      </c>
      <c r="F5" s="11" t="s">
        <v>8</v>
      </c>
    </row>
    <row r="6" spans="1:6" x14ac:dyDescent="0.2">
      <c r="D6" t="s">
        <v>63</v>
      </c>
    </row>
    <row r="7" spans="1:6" x14ac:dyDescent="0.2">
      <c r="A7" s="8" t="s">
        <v>3</v>
      </c>
      <c r="B7" s="8"/>
      <c r="C7" s="8"/>
    </row>
    <row r="8" spans="1:6" x14ac:dyDescent="0.2">
      <c r="A8" t="s">
        <v>1</v>
      </c>
      <c r="B8" s="13" t="e">
        <f>SUM(#REF!)</f>
        <v>#REF!</v>
      </c>
      <c r="C8" s="13"/>
      <c r="D8" s="13">
        <v>61803021.690000013</v>
      </c>
      <c r="E8" s="13"/>
      <c r="F8" s="13">
        <v>965954293.24000013</v>
      </c>
    </row>
    <row r="9" spans="1:6" x14ac:dyDescent="0.2">
      <c r="A9" t="s">
        <v>2</v>
      </c>
      <c r="B9" s="13" t="e">
        <f>SUM(#REF!)</f>
        <v>#REF!</v>
      </c>
      <c r="C9" s="13"/>
      <c r="D9" s="13">
        <v>56327841.080000006</v>
      </c>
      <c r="E9" s="13"/>
      <c r="F9" s="13">
        <v>875269841.18000007</v>
      </c>
    </row>
    <row r="10" spans="1:6" x14ac:dyDescent="0.2">
      <c r="A10" t="s">
        <v>0</v>
      </c>
      <c r="B10" s="13" t="e">
        <f>SUM(#REF!)</f>
        <v>#REF!</v>
      </c>
      <c r="C10" s="13"/>
      <c r="D10" s="13">
        <v>0</v>
      </c>
      <c r="E10" s="13"/>
      <c r="F10" s="13">
        <v>6410</v>
      </c>
    </row>
    <row r="11" spans="1:6" x14ac:dyDescent="0.2">
      <c r="A11" t="s">
        <v>30</v>
      </c>
      <c r="B11" s="13" t="e">
        <f>SUM(#REF!)</f>
        <v>#REF!</v>
      </c>
      <c r="C11" s="13"/>
      <c r="D11" s="13">
        <v>0</v>
      </c>
      <c r="E11" s="13"/>
      <c r="F11" s="13">
        <v>199152.03</v>
      </c>
    </row>
    <row r="12" spans="1:6" x14ac:dyDescent="0.2">
      <c r="A12" t="s">
        <v>31</v>
      </c>
      <c r="B12" s="13" t="e">
        <f>SUM(#REF!)</f>
        <v>#REF!</v>
      </c>
      <c r="C12" s="13"/>
      <c r="D12" s="13">
        <v>5475180.6100000013</v>
      </c>
      <c r="E12" s="13"/>
      <c r="F12" s="13">
        <v>90877194.090000004</v>
      </c>
    </row>
    <row r="13" spans="1:6" x14ac:dyDescent="0.2">
      <c r="A13" t="s">
        <v>25</v>
      </c>
      <c r="B13" s="13" t="e">
        <f>B12*0.55</f>
        <v>#REF!</v>
      </c>
      <c r="C13" s="13"/>
      <c r="D13" s="13">
        <f>D12*0.55</f>
        <v>3011349.335500001</v>
      </c>
      <c r="E13" s="13"/>
      <c r="F13" s="13">
        <f>F12*0.55</f>
        <v>49982456.749500006</v>
      </c>
    </row>
    <row r="14" spans="1:6" x14ac:dyDescent="0.2">
      <c r="A14" t="s">
        <v>32</v>
      </c>
      <c r="B14" s="13" t="e">
        <f>B12*0.45</f>
        <v>#REF!</v>
      </c>
      <c r="C14" s="13"/>
      <c r="D14" s="13">
        <f>D12*0.45</f>
        <v>2463831.2745000008</v>
      </c>
      <c r="E14" s="13"/>
      <c r="F14" s="13">
        <f>F12*0.45</f>
        <v>40894737.340500005</v>
      </c>
    </row>
    <row r="15" spans="1:6" x14ac:dyDescent="0.2">
      <c r="A15" t="s">
        <v>5</v>
      </c>
      <c r="B15" s="28">
        <v>1203</v>
      </c>
      <c r="C15" s="13"/>
      <c r="D15" s="28"/>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t="e">
        <f>SUM(#REF!)</f>
        <v>#REF!</v>
      </c>
      <c r="C19" s="13"/>
      <c r="D19" s="13">
        <v>98660795.629999995</v>
      </c>
      <c r="E19" s="13"/>
      <c r="F19" s="13">
        <v>1651700182.9000001</v>
      </c>
    </row>
    <row r="20" spans="1:6" x14ac:dyDescent="0.2">
      <c r="A20" t="s">
        <v>2</v>
      </c>
      <c r="B20" s="13" t="e">
        <f>SUM(#REF!)</f>
        <v>#REF!</v>
      </c>
      <c r="C20" s="13"/>
      <c r="D20" s="13">
        <v>90211193.909999996</v>
      </c>
      <c r="E20" s="13"/>
      <c r="F20" s="13">
        <v>1504758692.7700002</v>
      </c>
    </row>
    <row r="21" spans="1:6" x14ac:dyDescent="0.2">
      <c r="A21" t="s">
        <v>0</v>
      </c>
      <c r="B21" s="13" t="e">
        <f>SUM(#REF!)</f>
        <v>#REF!</v>
      </c>
      <c r="C21" s="13"/>
      <c r="D21" s="13">
        <v>677517.85</v>
      </c>
      <c r="E21" s="13"/>
      <c r="F21" s="13">
        <v>4796307</v>
      </c>
    </row>
    <row r="22" spans="1:6" x14ac:dyDescent="0.2">
      <c r="A22" t="s">
        <v>31</v>
      </c>
      <c r="B22" s="13" t="e">
        <f>SUM(#REF!)</f>
        <v>#REF!</v>
      </c>
      <c r="C22" s="13"/>
      <c r="D22" s="13">
        <v>7772083.8699999982</v>
      </c>
      <c r="E22" s="13"/>
      <c r="F22" s="13">
        <v>142145183.13000003</v>
      </c>
    </row>
    <row r="23" spans="1:6" x14ac:dyDescent="0.2">
      <c r="A23" t="s">
        <v>25</v>
      </c>
      <c r="B23" s="13" t="e">
        <f>B22*0.55</f>
        <v>#REF!</v>
      </c>
      <c r="C23" s="13"/>
      <c r="D23" s="13">
        <f>D22*0.55</f>
        <v>4274646.1284999996</v>
      </c>
      <c r="E23" s="13"/>
      <c r="F23" s="13">
        <f>F22*0.55</f>
        <v>78179850.721500024</v>
      </c>
    </row>
    <row r="24" spans="1:6" x14ac:dyDescent="0.2">
      <c r="A24" t="s">
        <v>32</v>
      </c>
      <c r="B24" s="13" t="e">
        <f>B22*0.45</f>
        <v>#REF!</v>
      </c>
      <c r="C24" s="13"/>
      <c r="D24" s="13">
        <f>D22*0.45</f>
        <v>3497437.7414999991</v>
      </c>
      <c r="E24" s="13"/>
      <c r="F24" s="13">
        <f>F22*0.45</f>
        <v>63965332.408500016</v>
      </c>
    </row>
    <row r="25" spans="1:6" x14ac:dyDescent="0.2">
      <c r="A25" t="s">
        <v>5</v>
      </c>
      <c r="B25" s="28">
        <v>2231</v>
      </c>
      <c r="C25" s="13"/>
      <c r="D25" s="28"/>
      <c r="E25" s="13"/>
      <c r="F25" s="13"/>
    </row>
    <row r="26" spans="1:6" x14ac:dyDescent="0.2">
      <c r="B26" s="13"/>
      <c r="C26" s="13"/>
      <c r="D26" s="13"/>
      <c r="E26" s="13"/>
      <c r="F26" s="13"/>
    </row>
    <row r="27" spans="1:6" x14ac:dyDescent="0.2">
      <c r="B27" s="32"/>
      <c r="C27" s="13"/>
      <c r="D27" s="32"/>
      <c r="E27" s="13"/>
      <c r="F27" s="32"/>
    </row>
    <row r="28" spans="1:6" x14ac:dyDescent="0.2">
      <c r="A28" s="25" t="s">
        <v>41</v>
      </c>
      <c r="B28" s="13"/>
      <c r="C28" s="13"/>
      <c r="D28" s="13"/>
      <c r="E28" s="13"/>
      <c r="F28" s="13"/>
    </row>
    <row r="29" spans="1:6" x14ac:dyDescent="0.2">
      <c r="A29" t="s">
        <v>1</v>
      </c>
      <c r="B29" s="13" t="e">
        <f>SUM(#REF!)</f>
        <v>#REF!</v>
      </c>
      <c r="C29" s="13"/>
      <c r="D29" s="13">
        <v>106853485.91000001</v>
      </c>
      <c r="E29" s="13"/>
      <c r="F29" s="13">
        <v>1529672605.4200003</v>
      </c>
    </row>
    <row r="30" spans="1:6" x14ac:dyDescent="0.2">
      <c r="A30" t="s">
        <v>2</v>
      </c>
      <c r="B30" s="13" t="e">
        <f>SUM(#REF!)</f>
        <v>#REF!</v>
      </c>
      <c r="C30" s="13"/>
      <c r="D30" s="13">
        <v>96820158.86999999</v>
      </c>
      <c r="E30" s="13"/>
      <c r="F30" s="13">
        <v>1385696538.2999997</v>
      </c>
    </row>
    <row r="31" spans="1:6" x14ac:dyDescent="0.2">
      <c r="A31" t="s">
        <v>0</v>
      </c>
      <c r="B31" s="13" t="e">
        <f>SUM(#REF!)</f>
        <v>#REF!</v>
      </c>
      <c r="C31" s="13"/>
      <c r="D31" s="13">
        <v>1307168.7</v>
      </c>
      <c r="E31" s="13"/>
      <c r="F31" s="13">
        <v>7942719.3899999997</v>
      </c>
    </row>
    <row r="32" spans="1:6" x14ac:dyDescent="0.2">
      <c r="A32" t="s">
        <v>30</v>
      </c>
      <c r="B32" s="13">
        <v>0</v>
      </c>
      <c r="C32" s="13"/>
      <c r="D32" s="13">
        <v>0</v>
      </c>
      <c r="E32" s="13"/>
      <c r="F32" s="13">
        <v>10579.57</v>
      </c>
    </row>
    <row r="33" spans="1:6" x14ac:dyDescent="0.2">
      <c r="A33" t="s">
        <v>31</v>
      </c>
      <c r="B33" s="13" t="e">
        <f>SUM(#REF!)</f>
        <v>#REF!</v>
      </c>
      <c r="C33" s="13"/>
      <c r="D33" s="13">
        <v>8726158.3400000017</v>
      </c>
      <c r="E33" s="13"/>
      <c r="F33" s="13">
        <v>136043927.29999998</v>
      </c>
    </row>
    <row r="34" spans="1:6" x14ac:dyDescent="0.2">
      <c r="A34" t="s">
        <v>25</v>
      </c>
      <c r="B34" s="13" t="e">
        <f>B33*0.55</f>
        <v>#REF!</v>
      </c>
      <c r="C34" s="13"/>
      <c r="D34" s="13">
        <f>D33*0.55</f>
        <v>4799387.0870000012</v>
      </c>
      <c r="E34" s="13"/>
      <c r="F34" s="13">
        <f>F33*0.55</f>
        <v>74824160.015000001</v>
      </c>
    </row>
    <row r="35" spans="1:6" x14ac:dyDescent="0.2">
      <c r="A35" t="s">
        <v>32</v>
      </c>
      <c r="B35" s="13" t="e">
        <f>B33*0.45</f>
        <v>#REF!</v>
      </c>
      <c r="C35" s="13"/>
      <c r="D35" s="13">
        <f>D33*0.45</f>
        <v>3926771.253000001</v>
      </c>
      <c r="E35" s="13"/>
      <c r="F35" s="13">
        <f>F33*0.45</f>
        <v>61219767.284999996</v>
      </c>
    </row>
    <row r="36" spans="1:6" x14ac:dyDescent="0.2">
      <c r="A36" t="s">
        <v>5</v>
      </c>
      <c r="B36" s="31">
        <v>2735</v>
      </c>
      <c r="C36" s="13"/>
      <c r="D36" s="31"/>
      <c r="E36" s="13"/>
      <c r="F36" s="13"/>
    </row>
    <row r="37" spans="1:6" x14ac:dyDescent="0.2">
      <c r="B37" s="13"/>
      <c r="C37" s="13"/>
      <c r="D37" s="13"/>
      <c r="E37" s="13"/>
      <c r="F37" s="13"/>
    </row>
    <row r="38" spans="1:6" x14ac:dyDescent="0.2">
      <c r="B38" s="13"/>
      <c r="C38" s="13"/>
      <c r="D38" s="13"/>
      <c r="E38" s="13"/>
      <c r="F38" s="13"/>
    </row>
    <row r="39" spans="1:6" ht="75.75" customHeight="1" x14ac:dyDescent="0.2">
      <c r="A39" s="61" t="s">
        <v>51</v>
      </c>
      <c r="B39" s="61"/>
      <c r="C39" s="61"/>
      <c r="D39" s="61"/>
      <c r="E39" s="61"/>
      <c r="F39" s="61"/>
    </row>
    <row r="40" spans="1:6" x14ac:dyDescent="0.2">
      <c r="B40" s="13"/>
      <c r="C40" s="13"/>
      <c r="D40" s="13"/>
      <c r="E40" s="13"/>
      <c r="F40" s="13"/>
    </row>
    <row r="41" spans="1:6" x14ac:dyDescent="0.2">
      <c r="A41" s="25" t="s">
        <v>50</v>
      </c>
      <c r="B41" s="13"/>
      <c r="C41" s="13"/>
      <c r="D41" s="13"/>
      <c r="E41" s="13"/>
      <c r="F41" s="13"/>
    </row>
    <row r="42" spans="1:6" x14ac:dyDescent="0.2">
      <c r="A42" t="s">
        <v>1</v>
      </c>
      <c r="B42" s="13" t="e">
        <f>SUM(#REF!)</f>
        <v>#REF!</v>
      </c>
      <c r="C42" s="13"/>
      <c r="D42" s="13">
        <v>50695912.140000001</v>
      </c>
      <c r="E42" s="13"/>
      <c r="F42" s="13">
        <v>728396402.53999996</v>
      </c>
    </row>
    <row r="43" spans="1:6" x14ac:dyDescent="0.2">
      <c r="A43" t="s">
        <v>2</v>
      </c>
      <c r="B43" s="13" t="e">
        <f>SUM(#REF!)</f>
        <v>#REF!</v>
      </c>
      <c r="C43" s="13"/>
      <c r="D43" s="13">
        <v>46096618.430000007</v>
      </c>
      <c r="E43" s="13"/>
      <c r="F43" s="13">
        <v>660440568.25</v>
      </c>
    </row>
    <row r="44" spans="1:6" x14ac:dyDescent="0.2">
      <c r="A44" t="s">
        <v>0</v>
      </c>
      <c r="B44" s="13" t="e">
        <f>SUM(#REF!)</f>
        <v>#REF!</v>
      </c>
      <c r="C44" s="13"/>
      <c r="D44" s="13">
        <v>161664.84</v>
      </c>
      <c r="E44" s="13"/>
      <c r="F44" s="13">
        <v>1005539.91</v>
      </c>
    </row>
    <row r="45" spans="1:6" x14ac:dyDescent="0.2">
      <c r="A45" t="s">
        <v>31</v>
      </c>
      <c r="B45" s="13" t="e">
        <f>SUM(#REF!)</f>
        <v>#REF!</v>
      </c>
      <c r="C45" s="13"/>
      <c r="D45" s="13">
        <v>4437628.87</v>
      </c>
      <c r="E45" s="13"/>
      <c r="F45" s="13">
        <v>66950294.380000003</v>
      </c>
    </row>
    <row r="46" spans="1:6" x14ac:dyDescent="0.2">
      <c r="A46" t="s">
        <v>25</v>
      </c>
      <c r="B46" s="13" t="e">
        <f>B45*0.55</f>
        <v>#REF!</v>
      </c>
      <c r="C46" s="13"/>
      <c r="D46" s="13">
        <f>D45*0.55</f>
        <v>2440695.8785000001</v>
      </c>
      <c r="E46" s="13"/>
      <c r="F46" s="13">
        <f>F45*0.55</f>
        <v>36822661.909000002</v>
      </c>
    </row>
    <row r="47" spans="1:6" x14ac:dyDescent="0.2">
      <c r="A47" t="s">
        <v>32</v>
      </c>
      <c r="B47" s="13" t="e">
        <f>B45*0.45</f>
        <v>#REF!</v>
      </c>
      <c r="C47" s="13"/>
      <c r="D47" s="13">
        <f>D45*0.45</f>
        <v>1996932.9915</v>
      </c>
      <c r="E47" s="13"/>
      <c r="F47" s="13">
        <f>F45*0.45</f>
        <v>30127632.471000001</v>
      </c>
    </row>
    <row r="48" spans="1:6" x14ac:dyDescent="0.2">
      <c r="A48" t="s">
        <v>5</v>
      </c>
      <c r="B48" s="28">
        <v>2000</v>
      </c>
      <c r="C48" s="13"/>
      <c r="D48" s="28"/>
      <c r="E48" s="13"/>
      <c r="F48" s="13"/>
    </row>
    <row r="49" spans="1:7" x14ac:dyDescent="0.2">
      <c r="B49" s="13"/>
      <c r="C49" s="13"/>
      <c r="D49" s="13"/>
      <c r="E49" s="13"/>
      <c r="F49" s="13"/>
    </row>
    <row r="50" spans="1:7" x14ac:dyDescent="0.2">
      <c r="B50" s="13"/>
      <c r="C50" s="13"/>
      <c r="D50" s="13"/>
      <c r="E50" s="13"/>
      <c r="F50" s="13"/>
    </row>
    <row r="51" spans="1:7" x14ac:dyDescent="0.2">
      <c r="A51" s="25" t="s">
        <v>74</v>
      </c>
      <c r="B51" s="13"/>
      <c r="C51" s="13"/>
      <c r="D51" s="13"/>
      <c r="E51" s="13"/>
      <c r="F51" s="13"/>
    </row>
    <row r="52" spans="1:7" x14ac:dyDescent="0.2">
      <c r="A52" t="s">
        <v>1</v>
      </c>
      <c r="B52" s="13" t="e">
        <f>SUM(#REF!)</f>
        <v>#REF!</v>
      </c>
      <c r="C52" s="13"/>
      <c r="D52" s="13">
        <v>74656482.519999996</v>
      </c>
      <c r="E52" s="13"/>
      <c r="F52" s="13">
        <v>241914246.91000003</v>
      </c>
    </row>
    <row r="53" spans="1:7" x14ac:dyDescent="0.2">
      <c r="A53" t="s">
        <v>2</v>
      </c>
      <c r="B53" s="13" t="e">
        <f>SUM(#REF!)</f>
        <v>#REF!</v>
      </c>
      <c r="C53" s="13"/>
      <c r="D53" s="13">
        <v>68888952.200000003</v>
      </c>
      <c r="E53" s="13"/>
      <c r="F53" s="13">
        <v>222740553.73000002</v>
      </c>
    </row>
    <row r="54" spans="1:7" x14ac:dyDescent="0.2">
      <c r="A54" t="s">
        <v>0</v>
      </c>
      <c r="B54" s="13" t="e">
        <f>SUM(#REF!)</f>
        <v>#REF!</v>
      </c>
      <c r="C54" s="13"/>
      <c r="D54" s="13">
        <v>0</v>
      </c>
      <c r="E54" s="13"/>
      <c r="F54" s="13">
        <v>0</v>
      </c>
    </row>
    <row r="55" spans="1:7" x14ac:dyDescent="0.2">
      <c r="A55" t="s">
        <v>31</v>
      </c>
      <c r="B55" s="13" t="e">
        <f>SUM(#REF!)</f>
        <v>#REF!</v>
      </c>
      <c r="C55" s="13"/>
      <c r="D55" s="13">
        <v>5767530.3199999984</v>
      </c>
      <c r="E55" s="13"/>
      <c r="F55" s="13">
        <v>19173693.179999996</v>
      </c>
    </row>
    <row r="56" spans="1:7" x14ac:dyDescent="0.2">
      <c r="A56" t="s">
        <v>25</v>
      </c>
      <c r="B56" s="13" t="e">
        <f>B55*0.55</f>
        <v>#REF!</v>
      </c>
      <c r="C56" s="13"/>
      <c r="D56" s="13">
        <f>D55*0.55</f>
        <v>3172141.6759999995</v>
      </c>
      <c r="E56" s="13"/>
      <c r="F56" s="13">
        <f>F55*0.55</f>
        <v>10545531.248999998</v>
      </c>
    </row>
    <row r="57" spans="1:7" x14ac:dyDescent="0.2">
      <c r="A57" t="s">
        <v>32</v>
      </c>
      <c r="B57" s="13" t="e">
        <f>B55*0.45</f>
        <v>#REF!</v>
      </c>
      <c r="C57" s="13"/>
      <c r="D57" s="13">
        <f>D55*0.45</f>
        <v>2595388.6439999994</v>
      </c>
      <c r="E57" s="13"/>
      <c r="F57" s="13">
        <f>F55*0.45</f>
        <v>8628161.930999998</v>
      </c>
    </row>
    <row r="58" spans="1:7" x14ac:dyDescent="0.2">
      <c r="A58" t="s">
        <v>5</v>
      </c>
      <c r="B58" s="28">
        <v>1738</v>
      </c>
      <c r="C58" s="13"/>
      <c r="D58" s="13"/>
      <c r="E58" s="13"/>
      <c r="F58" s="13"/>
    </row>
    <row r="59" spans="1:7" x14ac:dyDescent="0.2">
      <c r="B59" s="13"/>
      <c r="C59" s="13"/>
      <c r="D59" s="13"/>
      <c r="E59" s="13"/>
      <c r="F59" s="13"/>
      <c r="G59" s="13"/>
    </row>
    <row r="60" spans="1:7" x14ac:dyDescent="0.2">
      <c r="B60" s="13"/>
      <c r="C60" s="13"/>
      <c r="D60" s="13"/>
      <c r="E60" s="13"/>
      <c r="F60" s="13"/>
    </row>
    <row r="61" spans="1:7" x14ac:dyDescent="0.2">
      <c r="A61" s="8" t="s">
        <v>6</v>
      </c>
      <c r="B61" s="13"/>
      <c r="C61" s="13"/>
      <c r="D61" s="13"/>
      <c r="E61" s="13"/>
      <c r="F61" s="13"/>
    </row>
    <row r="62" spans="1:7" x14ac:dyDescent="0.2">
      <c r="A62" t="s">
        <v>1</v>
      </c>
      <c r="B62" s="13" t="e">
        <f>SUM(#REF!)</f>
        <v>#REF!</v>
      </c>
      <c r="C62" s="13"/>
      <c r="D62" s="13">
        <v>392669697.88999999</v>
      </c>
      <c r="E62" s="13"/>
      <c r="F62" s="13">
        <v>5117637731.0100002</v>
      </c>
    </row>
    <row r="63" spans="1:7" x14ac:dyDescent="0.2">
      <c r="A63" t="s">
        <v>2</v>
      </c>
      <c r="B63" s="13" t="e">
        <f>SUM(#REF!)</f>
        <v>#REF!</v>
      </c>
      <c r="C63" s="13"/>
      <c r="D63" s="13">
        <v>358344764.49000001</v>
      </c>
      <c r="E63" s="13"/>
      <c r="F63" s="13">
        <v>4648906194.2299995</v>
      </c>
    </row>
    <row r="64" spans="1:7" x14ac:dyDescent="0.2">
      <c r="A64" t="s">
        <v>0</v>
      </c>
      <c r="B64" s="13" t="e">
        <f>SUM(#REF!)</f>
        <v>#REF!</v>
      </c>
      <c r="C64" s="13"/>
      <c r="D64" s="13">
        <v>2146351.39</v>
      </c>
      <c r="E64" s="13"/>
      <c r="F64" s="13">
        <v>13750976.300000001</v>
      </c>
    </row>
    <row r="65" spans="1:7" x14ac:dyDescent="0.2">
      <c r="A65" t="s">
        <v>30</v>
      </c>
      <c r="B65" s="13">
        <v>0</v>
      </c>
      <c r="C65" s="13"/>
      <c r="D65" s="13">
        <v>0</v>
      </c>
      <c r="E65" s="13"/>
      <c r="F65" s="13">
        <v>209731.6</v>
      </c>
    </row>
    <row r="66" spans="1:7" x14ac:dyDescent="0.2">
      <c r="A66" t="s">
        <v>31</v>
      </c>
      <c r="B66" s="13" t="e">
        <f>SUM(#REF!)</f>
        <v>#REF!</v>
      </c>
      <c r="C66" s="13"/>
      <c r="D66" s="13">
        <v>32178582.009999998</v>
      </c>
      <c r="E66" s="13"/>
      <c r="F66" s="13">
        <v>455190292.08000004</v>
      </c>
    </row>
    <row r="67" spans="1:7" x14ac:dyDescent="0.2">
      <c r="A67" t="s">
        <v>25</v>
      </c>
      <c r="B67" s="13" t="e">
        <f>B66*0.55</f>
        <v>#REF!</v>
      </c>
      <c r="C67" s="13"/>
      <c r="D67" s="13">
        <f>D66*0.55</f>
        <v>17698220.105500001</v>
      </c>
      <c r="E67" s="13"/>
      <c r="F67" s="13">
        <f>F66*0.55</f>
        <v>250354660.64400005</v>
      </c>
    </row>
    <row r="68" spans="1:7" x14ac:dyDescent="0.2">
      <c r="A68" t="s">
        <v>32</v>
      </c>
      <c r="B68" s="13" t="e">
        <f>B66*0.45</f>
        <v>#REF!</v>
      </c>
      <c r="C68" s="13"/>
      <c r="D68" s="13">
        <f>D66*0.45</f>
        <v>14480361.9045</v>
      </c>
      <c r="E68" s="13"/>
      <c r="F68" s="13">
        <f>F66*0.45</f>
        <v>204835631.43600002</v>
      </c>
    </row>
    <row r="69" spans="1:7" x14ac:dyDescent="0.2">
      <c r="A69" t="s">
        <v>5</v>
      </c>
      <c r="B69" s="18">
        <f>B58+B48+B36+B25+B15</f>
        <v>9907</v>
      </c>
    </row>
    <row r="70" spans="1:7" x14ac:dyDescent="0.2">
      <c r="F70" s="13"/>
      <c r="G70" s="13"/>
    </row>
    <row r="72" spans="1:7" ht="76.5" customHeight="1" x14ac:dyDescent="0.2">
      <c r="A72" s="61" t="s">
        <v>51</v>
      </c>
      <c r="B72" s="61"/>
      <c r="C72" s="61"/>
      <c r="D72" s="61"/>
      <c r="E72" s="61"/>
      <c r="F72" s="61"/>
    </row>
    <row r="73" spans="1:7" x14ac:dyDescent="0.2">
      <c r="A73" s="29"/>
    </row>
    <row r="74" spans="1:7" x14ac:dyDescent="0.2">
      <c r="A74" s="29"/>
    </row>
    <row r="75" spans="1:7" x14ac:dyDescent="0.2">
      <c r="A75" s="29"/>
    </row>
    <row r="76" spans="1:7" x14ac:dyDescent="0.2">
      <c r="A76" s="29"/>
    </row>
  </sheetData>
  <mergeCells count="4">
    <mergeCell ref="A1:F1"/>
    <mergeCell ref="A2:F2"/>
    <mergeCell ref="A39:F39"/>
    <mergeCell ref="A72:F72"/>
  </mergeCells>
  <phoneticPr fontId="4" type="noConversion"/>
  <pageMargins left="0.75" right="0.75" top="1" bottom="1" header="0.5" footer="0.5"/>
  <headerFooter alignWithMargins="0"/>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G76"/>
  <sheetViews>
    <sheetView workbookViewId="0">
      <selection activeCell="A3" sqref="A3"/>
    </sheetView>
  </sheetViews>
  <sheetFormatPr defaultRowHeight="12.75" x14ac:dyDescent="0.2"/>
  <cols>
    <col min="1" max="1" width="24" customWidth="1"/>
    <col min="2" max="2" width="18.7109375" customWidth="1"/>
    <col min="3" max="3" width="4" customWidth="1"/>
    <col min="4" max="4" width="24.42578125" bestFit="1" customWidth="1"/>
    <col min="5" max="5" width="3.7109375" customWidth="1"/>
    <col min="6" max="6" width="19.140625" bestFit="1" customWidth="1"/>
    <col min="7" max="7" width="18.140625" bestFit="1" customWidth="1"/>
  </cols>
  <sheetData>
    <row r="1" spans="1:6" ht="63" customHeight="1" x14ac:dyDescent="0.2">
      <c r="A1" s="63"/>
      <c r="B1" s="63"/>
      <c r="C1" s="63"/>
      <c r="D1" s="63"/>
      <c r="E1" s="63"/>
      <c r="F1" s="63"/>
    </row>
    <row r="2" spans="1:6" ht="18" x14ac:dyDescent="0.25">
      <c r="A2" s="57" t="s">
        <v>22</v>
      </c>
      <c r="B2" s="58"/>
      <c r="C2" s="58"/>
      <c r="D2" s="58"/>
      <c r="E2" s="58"/>
      <c r="F2" s="58"/>
    </row>
    <row r="3" spans="1:6" ht="18" x14ac:dyDescent="0.25">
      <c r="A3" s="14"/>
      <c r="B3" s="15"/>
      <c r="C3" s="15"/>
      <c r="D3" s="17"/>
      <c r="E3" s="17"/>
      <c r="F3" s="17"/>
    </row>
    <row r="4" spans="1:6" x14ac:dyDescent="0.2">
      <c r="B4" s="16" t="s">
        <v>55</v>
      </c>
      <c r="C4" s="10"/>
      <c r="D4" s="16" t="s">
        <v>78</v>
      </c>
      <c r="E4" s="10"/>
      <c r="F4" s="16" t="s">
        <v>28</v>
      </c>
    </row>
    <row r="5" spans="1:6" x14ac:dyDescent="0.2">
      <c r="A5" s="9"/>
      <c r="B5" s="11" t="s">
        <v>82</v>
      </c>
      <c r="C5" s="9"/>
      <c r="D5" s="11" t="s">
        <v>11</v>
      </c>
      <c r="F5" s="11" t="s">
        <v>8</v>
      </c>
    </row>
    <row r="6" spans="1:6" x14ac:dyDescent="0.2">
      <c r="D6" t="s">
        <v>63</v>
      </c>
    </row>
    <row r="7" spans="1:6" x14ac:dyDescent="0.2">
      <c r="A7" s="8" t="s">
        <v>3</v>
      </c>
      <c r="B7" s="8"/>
      <c r="C7" s="8"/>
    </row>
    <row r="8" spans="1:6" x14ac:dyDescent="0.2">
      <c r="A8" t="s">
        <v>1</v>
      </c>
      <c r="B8" s="13">
        <v>41144870.339999996</v>
      </c>
      <c r="C8" s="13"/>
      <c r="D8" s="13">
        <v>188286752.81999996</v>
      </c>
      <c r="E8" s="13"/>
      <c r="F8" s="13">
        <v>1092438024.3700001</v>
      </c>
    </row>
    <row r="9" spans="1:6" x14ac:dyDescent="0.2">
      <c r="A9" t="s">
        <v>2</v>
      </c>
      <c r="B9" s="13">
        <v>37466839.759999998</v>
      </c>
      <c r="C9" s="13"/>
      <c r="D9" s="13">
        <v>171730435.99000004</v>
      </c>
      <c r="E9" s="13"/>
      <c r="F9" s="13">
        <v>990672436.09000003</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3678030.58</v>
      </c>
      <c r="C12" s="13"/>
      <c r="D12" s="13">
        <v>16556316.829999998</v>
      </c>
      <c r="E12" s="13"/>
      <c r="F12" s="13">
        <v>101958330.31</v>
      </c>
    </row>
    <row r="13" spans="1:6" x14ac:dyDescent="0.2">
      <c r="A13" t="s">
        <v>25</v>
      </c>
      <c r="B13" s="13">
        <v>2022916.8189999997</v>
      </c>
      <c r="C13" s="13"/>
      <c r="D13" s="13">
        <v>9105974.2565000001</v>
      </c>
      <c r="E13" s="13"/>
      <c r="F13" s="13">
        <v>56077081.670500003</v>
      </c>
    </row>
    <row r="14" spans="1:6" x14ac:dyDescent="0.2">
      <c r="A14" t="s">
        <v>32</v>
      </c>
      <c r="B14" s="13">
        <v>1655113.7609999997</v>
      </c>
      <c r="C14" s="13"/>
      <c r="D14" s="13">
        <v>7450342.573499999</v>
      </c>
      <c r="E14" s="13"/>
      <c r="F14" s="13">
        <v>45881248.6395</v>
      </c>
    </row>
    <row r="15" spans="1:6" x14ac:dyDescent="0.2">
      <c r="A15" t="s">
        <v>5</v>
      </c>
      <c r="B15" s="28">
        <v>1203</v>
      </c>
      <c r="C15" s="13"/>
      <c r="D15" s="28"/>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71341223.390000001</v>
      </c>
      <c r="C19" s="13"/>
      <c r="D19" s="13">
        <v>308076682.92999995</v>
      </c>
      <c r="E19" s="13"/>
      <c r="F19" s="13">
        <v>1861116070.1999998</v>
      </c>
    </row>
    <row r="20" spans="1:6" x14ac:dyDescent="0.2">
      <c r="A20" t="s">
        <v>2</v>
      </c>
      <c r="B20" s="13">
        <v>65223224.380000003</v>
      </c>
      <c r="C20" s="13"/>
      <c r="D20" s="13">
        <v>281696024.49999994</v>
      </c>
      <c r="E20" s="13"/>
      <c r="F20" s="13">
        <v>1696243523.3600001</v>
      </c>
    </row>
    <row r="21" spans="1:6" x14ac:dyDescent="0.2">
      <c r="A21" t="s">
        <v>0</v>
      </c>
      <c r="B21" s="13">
        <v>525303.55000000005</v>
      </c>
      <c r="C21" s="13"/>
      <c r="D21" s="13">
        <v>1977407.35</v>
      </c>
      <c r="E21" s="13"/>
      <c r="F21" s="13">
        <v>6096196.4999999991</v>
      </c>
    </row>
    <row r="22" spans="1:6" x14ac:dyDescent="0.2">
      <c r="A22" t="s">
        <v>31</v>
      </c>
      <c r="B22" s="13">
        <v>5592695.4599999981</v>
      </c>
      <c r="C22" s="13"/>
      <c r="D22" s="13">
        <v>24403251.079999994</v>
      </c>
      <c r="E22" s="13"/>
      <c r="F22" s="13">
        <v>158776350.34</v>
      </c>
    </row>
    <row r="23" spans="1:6" x14ac:dyDescent="0.2">
      <c r="A23" t="s">
        <v>25</v>
      </c>
      <c r="B23" s="13">
        <v>3075982.5029999991</v>
      </c>
      <c r="C23" s="13"/>
      <c r="D23" s="13">
        <v>13421788.093999999</v>
      </c>
      <c r="E23" s="13"/>
      <c r="F23" s="13">
        <v>87326992.687000006</v>
      </c>
    </row>
    <row r="24" spans="1:6" x14ac:dyDescent="0.2">
      <c r="A24" t="s">
        <v>32</v>
      </c>
      <c r="B24" s="13">
        <v>2516712.956999999</v>
      </c>
      <c r="C24" s="13"/>
      <c r="D24" s="13">
        <v>10981462.985999998</v>
      </c>
      <c r="E24" s="13"/>
      <c r="F24" s="13">
        <v>71449357.652999997</v>
      </c>
    </row>
    <row r="25" spans="1:6" x14ac:dyDescent="0.2">
      <c r="A25" t="s">
        <v>5</v>
      </c>
      <c r="B25" s="28">
        <v>2239</v>
      </c>
      <c r="C25" s="13"/>
      <c r="D25" s="28"/>
      <c r="E25" s="13"/>
      <c r="F25" s="13"/>
    </row>
    <row r="26" spans="1:6" x14ac:dyDescent="0.2">
      <c r="B26" s="13"/>
      <c r="C26" s="13"/>
      <c r="D26" s="13"/>
      <c r="E26" s="13"/>
      <c r="F26" s="13"/>
    </row>
    <row r="27" spans="1:6" x14ac:dyDescent="0.2">
      <c r="B27" s="32"/>
      <c r="C27" s="13"/>
      <c r="D27" s="32"/>
      <c r="E27" s="13"/>
      <c r="F27" s="32"/>
    </row>
    <row r="28" spans="1:6" x14ac:dyDescent="0.2">
      <c r="A28" s="25" t="s">
        <v>41</v>
      </c>
      <c r="B28" s="13"/>
      <c r="C28" s="13"/>
      <c r="D28" s="13"/>
      <c r="E28" s="13"/>
      <c r="F28" s="13"/>
    </row>
    <row r="29" spans="1:6" x14ac:dyDescent="0.2">
      <c r="A29" t="s">
        <v>1</v>
      </c>
      <c r="B29" s="13">
        <v>82415654.290000007</v>
      </c>
      <c r="C29" s="13"/>
      <c r="D29" s="13">
        <v>339664520.04000002</v>
      </c>
      <c r="E29" s="13"/>
      <c r="F29" s="13">
        <v>1762483639.5500002</v>
      </c>
    </row>
    <row r="30" spans="1:6" x14ac:dyDescent="0.2">
      <c r="A30" t="s">
        <v>2</v>
      </c>
      <c r="B30" s="13">
        <v>75061384.599999994</v>
      </c>
      <c r="C30" s="13"/>
      <c r="D30" s="13">
        <v>308301113.88</v>
      </c>
      <c r="E30" s="13"/>
      <c r="F30" s="13">
        <v>1597177493.3099999</v>
      </c>
    </row>
    <row r="31" spans="1:6" x14ac:dyDescent="0.2">
      <c r="A31" t="s">
        <v>0</v>
      </c>
      <c r="B31" s="13">
        <v>1055889.17</v>
      </c>
      <c r="C31" s="13"/>
      <c r="D31" s="13">
        <v>4080869.32</v>
      </c>
      <c r="E31" s="13"/>
      <c r="F31" s="13">
        <v>10716420.009999998</v>
      </c>
    </row>
    <row r="32" spans="1:6" x14ac:dyDescent="0.2">
      <c r="A32" t="s">
        <v>30</v>
      </c>
      <c r="B32" s="13">
        <v>0</v>
      </c>
      <c r="C32" s="13"/>
      <c r="D32" s="13">
        <v>18941.310000000001</v>
      </c>
      <c r="E32" s="13"/>
      <c r="F32" s="13">
        <v>29520.880000000001</v>
      </c>
    </row>
    <row r="33" spans="1:6" x14ac:dyDescent="0.2">
      <c r="A33" t="s">
        <v>31</v>
      </c>
      <c r="B33" s="13">
        <v>6298380.5200000014</v>
      </c>
      <c r="C33" s="13"/>
      <c r="D33" s="13">
        <v>27301478.150000002</v>
      </c>
      <c r="E33" s="13"/>
      <c r="F33" s="13">
        <v>154619247.10999998</v>
      </c>
    </row>
    <row r="34" spans="1:6" x14ac:dyDescent="0.2">
      <c r="A34" t="s">
        <v>25</v>
      </c>
      <c r="B34" s="13">
        <v>3464109.2860000012</v>
      </c>
      <c r="C34" s="13"/>
      <c r="D34" s="13">
        <v>15015812.982500002</v>
      </c>
      <c r="E34" s="13"/>
      <c r="F34" s="13">
        <v>85040585.910500005</v>
      </c>
    </row>
    <row r="35" spans="1:6" x14ac:dyDescent="0.2">
      <c r="A35" t="s">
        <v>32</v>
      </c>
      <c r="B35" s="13">
        <v>2834271.2340000006</v>
      </c>
      <c r="C35" s="13"/>
      <c r="D35" s="13">
        <v>12285665.1675</v>
      </c>
      <c r="E35" s="13"/>
      <c r="F35" s="13">
        <v>69578661.199499995</v>
      </c>
    </row>
    <row r="36" spans="1:6" x14ac:dyDescent="0.2">
      <c r="A36" t="s">
        <v>5</v>
      </c>
      <c r="B36" s="31">
        <v>2788</v>
      </c>
      <c r="C36" s="13"/>
      <c r="D36" s="31"/>
      <c r="E36" s="13"/>
      <c r="F36" s="13"/>
    </row>
    <row r="37" spans="1:6" x14ac:dyDescent="0.2">
      <c r="B37" s="13"/>
      <c r="C37" s="13"/>
      <c r="D37" s="13"/>
      <c r="E37" s="13"/>
      <c r="F37" s="13"/>
    </row>
    <row r="38" spans="1:6" x14ac:dyDescent="0.2">
      <c r="B38" s="13"/>
      <c r="C38" s="13"/>
      <c r="D38" s="13"/>
      <c r="E38" s="13"/>
      <c r="F38" s="13"/>
    </row>
    <row r="39" spans="1:6" ht="75.75" customHeight="1" x14ac:dyDescent="0.2">
      <c r="A39" s="61" t="s">
        <v>51</v>
      </c>
      <c r="B39" s="61"/>
      <c r="C39" s="61"/>
      <c r="D39" s="61"/>
      <c r="E39" s="61"/>
      <c r="F39" s="61"/>
    </row>
    <row r="40" spans="1:6" x14ac:dyDescent="0.2">
      <c r="B40" s="13"/>
      <c r="C40" s="13"/>
      <c r="D40" s="13"/>
      <c r="E40" s="13"/>
      <c r="F40" s="13"/>
    </row>
    <row r="41" spans="1:6" x14ac:dyDescent="0.2">
      <c r="A41" s="25" t="s">
        <v>50</v>
      </c>
      <c r="B41" s="13"/>
      <c r="C41" s="13"/>
      <c r="D41" s="13"/>
      <c r="E41" s="13"/>
      <c r="F41" s="13"/>
    </row>
    <row r="42" spans="1:6" x14ac:dyDescent="0.2">
      <c r="A42" t="s">
        <v>1</v>
      </c>
      <c r="B42" s="13">
        <v>35905324.68</v>
      </c>
      <c r="C42" s="13"/>
      <c r="D42" s="13">
        <v>159575777.45000002</v>
      </c>
      <c r="E42" s="13"/>
      <c r="F42" s="13">
        <v>837276267.85000002</v>
      </c>
    </row>
    <row r="43" spans="1:6" x14ac:dyDescent="0.2">
      <c r="A43" t="s">
        <v>2</v>
      </c>
      <c r="B43" s="13">
        <v>32566267.649999999</v>
      </c>
      <c r="C43" s="13"/>
      <c r="D43" s="13">
        <v>144857702.01999998</v>
      </c>
      <c r="E43" s="13"/>
      <c r="F43" s="13">
        <v>759201651.84000003</v>
      </c>
    </row>
    <row r="44" spans="1:6" x14ac:dyDescent="0.2">
      <c r="A44" t="s">
        <v>0</v>
      </c>
      <c r="B44" s="13">
        <v>109169.5</v>
      </c>
      <c r="C44" s="13"/>
      <c r="D44" s="13">
        <v>551279.84</v>
      </c>
      <c r="E44" s="13"/>
      <c r="F44" s="13">
        <v>1395154.91</v>
      </c>
    </row>
    <row r="45" spans="1:6" x14ac:dyDescent="0.2">
      <c r="A45" t="s">
        <v>31</v>
      </c>
      <c r="B45" s="13">
        <v>3229887.53</v>
      </c>
      <c r="C45" s="13"/>
      <c r="D45" s="13">
        <v>14166795.589999994</v>
      </c>
      <c r="E45" s="13"/>
      <c r="F45" s="13">
        <v>76679461.099999994</v>
      </c>
    </row>
    <row r="46" spans="1:6" x14ac:dyDescent="0.2">
      <c r="A46" t="s">
        <v>25</v>
      </c>
      <c r="B46" s="13">
        <v>1776438.1414999997</v>
      </c>
      <c r="C46" s="13"/>
      <c r="D46" s="13">
        <v>7791737.5744999973</v>
      </c>
      <c r="E46" s="13"/>
      <c r="F46" s="13">
        <v>42173703.604999997</v>
      </c>
    </row>
    <row r="47" spans="1:6" x14ac:dyDescent="0.2">
      <c r="A47" t="s">
        <v>32</v>
      </c>
      <c r="B47" s="13">
        <v>1453449.3884999997</v>
      </c>
      <c r="C47" s="13"/>
      <c r="D47" s="13">
        <v>6375058.0154999979</v>
      </c>
      <c r="E47" s="13"/>
      <c r="F47" s="13">
        <v>34505757.494999997</v>
      </c>
    </row>
    <row r="48" spans="1:6" x14ac:dyDescent="0.2">
      <c r="A48" t="s">
        <v>5</v>
      </c>
      <c r="B48" s="28">
        <v>2000</v>
      </c>
      <c r="C48" s="13"/>
      <c r="D48" s="28"/>
      <c r="E48" s="13"/>
      <c r="F48" s="13"/>
    </row>
    <row r="49" spans="1:7" x14ac:dyDescent="0.2">
      <c r="B49" s="13"/>
      <c r="C49" s="13"/>
      <c r="D49" s="13"/>
      <c r="E49" s="13"/>
      <c r="F49" s="13"/>
    </row>
    <row r="50" spans="1:7" x14ac:dyDescent="0.2">
      <c r="B50" s="13"/>
      <c r="C50" s="13"/>
      <c r="D50" s="13"/>
      <c r="E50" s="13"/>
      <c r="F50" s="13"/>
    </row>
    <row r="51" spans="1:7" x14ac:dyDescent="0.2">
      <c r="A51" s="25" t="s">
        <v>74</v>
      </c>
      <c r="B51" s="13"/>
      <c r="C51" s="13"/>
      <c r="D51" s="13"/>
      <c r="E51" s="13"/>
      <c r="F51" s="13"/>
    </row>
    <row r="52" spans="1:7" x14ac:dyDescent="0.2">
      <c r="A52" t="s">
        <v>1</v>
      </c>
      <c r="B52" s="13">
        <v>54335925.730000004</v>
      </c>
      <c r="C52" s="13"/>
      <c r="D52" s="13">
        <v>236074878.90000004</v>
      </c>
      <c r="E52" s="13"/>
      <c r="F52" s="13">
        <v>403332643.29000008</v>
      </c>
    </row>
    <row r="53" spans="1:7" x14ac:dyDescent="0.2">
      <c r="A53" t="s">
        <v>2</v>
      </c>
      <c r="B53" s="13">
        <v>49894928.049999997</v>
      </c>
      <c r="C53" s="13"/>
      <c r="D53" s="13">
        <v>217246114.56000006</v>
      </c>
      <c r="E53" s="13"/>
      <c r="F53" s="13">
        <v>371097716.09000009</v>
      </c>
    </row>
    <row r="54" spans="1:7" x14ac:dyDescent="0.2">
      <c r="A54" t="s">
        <v>0</v>
      </c>
      <c r="B54" s="13">
        <v>0</v>
      </c>
      <c r="C54" s="13"/>
      <c r="D54" s="13">
        <v>0</v>
      </c>
      <c r="E54" s="13"/>
      <c r="F54" s="13">
        <v>0</v>
      </c>
    </row>
    <row r="55" spans="1:7" x14ac:dyDescent="0.2">
      <c r="A55" t="s">
        <v>31</v>
      </c>
      <c r="B55" s="13">
        <v>4440997.68</v>
      </c>
      <c r="C55" s="13"/>
      <c r="D55" s="13">
        <v>18828764.34</v>
      </c>
      <c r="E55" s="13"/>
      <c r="F55" s="13">
        <v>32234927.199999996</v>
      </c>
    </row>
    <row r="56" spans="1:7" x14ac:dyDescent="0.2">
      <c r="A56" t="s">
        <v>25</v>
      </c>
      <c r="B56" s="13">
        <v>2442548.7240000009</v>
      </c>
      <c r="C56" s="13"/>
      <c r="D56" s="13">
        <v>10355820.387</v>
      </c>
      <c r="E56" s="13"/>
      <c r="F56" s="13">
        <v>17729209.959999997</v>
      </c>
    </row>
    <row r="57" spans="1:7" x14ac:dyDescent="0.2">
      <c r="A57" t="s">
        <v>32</v>
      </c>
      <c r="B57" s="13">
        <v>1998448.9560000007</v>
      </c>
      <c r="C57" s="13"/>
      <c r="D57" s="13">
        <v>8472943.9529999997</v>
      </c>
      <c r="E57" s="13"/>
      <c r="F57" s="13">
        <v>14505717.239999998</v>
      </c>
    </row>
    <row r="58" spans="1:7" x14ac:dyDescent="0.2">
      <c r="A58" t="s">
        <v>5</v>
      </c>
      <c r="B58" s="28">
        <v>1738</v>
      </c>
      <c r="C58" s="13"/>
      <c r="D58" s="13"/>
      <c r="E58" s="13"/>
      <c r="F58" s="13"/>
    </row>
    <row r="59" spans="1:7" x14ac:dyDescent="0.2">
      <c r="B59" s="13"/>
      <c r="C59" s="13"/>
      <c r="D59" s="13"/>
      <c r="E59" s="13"/>
      <c r="F59" s="13"/>
      <c r="G59" s="13"/>
    </row>
    <row r="60" spans="1:7" x14ac:dyDescent="0.2">
      <c r="B60" s="13"/>
      <c r="C60" s="13"/>
      <c r="D60" s="13"/>
      <c r="E60" s="13"/>
      <c r="F60" s="13"/>
      <c r="G60" s="13"/>
    </row>
    <row r="61" spans="1:7" x14ac:dyDescent="0.2">
      <c r="A61" s="8" t="s">
        <v>6</v>
      </c>
      <c r="B61" s="13"/>
      <c r="C61" s="13"/>
      <c r="D61" s="13"/>
      <c r="E61" s="13"/>
      <c r="F61" s="13"/>
    </row>
    <row r="62" spans="1:7" x14ac:dyDescent="0.2">
      <c r="A62" t="s">
        <v>1</v>
      </c>
      <c r="B62" s="13">
        <v>285142998.43000001</v>
      </c>
      <c r="C62" s="13"/>
      <c r="D62" s="13">
        <v>1231678612.1399999</v>
      </c>
      <c r="E62" s="13"/>
      <c r="F62" s="13">
        <v>5956646645.2600002</v>
      </c>
    </row>
    <row r="63" spans="1:7" x14ac:dyDescent="0.2">
      <c r="A63" t="s">
        <v>2</v>
      </c>
      <c r="B63" s="13">
        <v>260212644.44</v>
      </c>
      <c r="C63" s="13"/>
      <c r="D63" s="13">
        <v>1123831390.95</v>
      </c>
      <c r="E63" s="13"/>
      <c r="F63" s="13">
        <v>5414392820.6899996</v>
      </c>
    </row>
    <row r="64" spans="1:7" x14ac:dyDescent="0.2">
      <c r="A64" t="s">
        <v>0</v>
      </c>
      <c r="B64" s="13">
        <v>1690362.22</v>
      </c>
      <c r="C64" s="13"/>
      <c r="D64" s="13">
        <v>6609556.5100000016</v>
      </c>
      <c r="E64" s="13"/>
      <c r="F64" s="13">
        <v>18214181.420000002</v>
      </c>
    </row>
    <row r="65" spans="1:7" x14ac:dyDescent="0.2">
      <c r="A65" t="s">
        <v>30</v>
      </c>
      <c r="B65" s="13">
        <v>0</v>
      </c>
      <c r="C65" s="13"/>
      <c r="D65" s="13">
        <v>18941.310000000001</v>
      </c>
      <c r="E65" s="13"/>
      <c r="F65" s="13">
        <v>228672.91</v>
      </c>
    </row>
    <row r="66" spans="1:7" x14ac:dyDescent="0.2">
      <c r="A66" t="s">
        <v>31</v>
      </c>
      <c r="B66" s="13">
        <v>23239991.77</v>
      </c>
      <c r="C66" s="13"/>
      <c r="D66" s="13">
        <v>101256605.98999998</v>
      </c>
      <c r="E66" s="13"/>
      <c r="F66" s="13">
        <v>524268316.06000006</v>
      </c>
    </row>
    <row r="67" spans="1:7" x14ac:dyDescent="0.2">
      <c r="A67" t="s">
        <v>25</v>
      </c>
      <c r="B67" s="13">
        <v>12781995.4735</v>
      </c>
      <c r="C67" s="13"/>
      <c r="D67" s="13">
        <v>55691133.294499993</v>
      </c>
      <c r="E67" s="13"/>
      <c r="F67" s="13">
        <v>288347573.83300006</v>
      </c>
    </row>
    <row r="68" spans="1:7" x14ac:dyDescent="0.2">
      <c r="A68" t="s">
        <v>32</v>
      </c>
      <c r="B68" s="13">
        <v>10457996.296499999</v>
      </c>
      <c r="C68" s="13"/>
      <c r="D68" s="13">
        <v>45565472.695499994</v>
      </c>
      <c r="E68" s="13"/>
      <c r="F68" s="13">
        <v>235920742.22700003</v>
      </c>
    </row>
    <row r="69" spans="1:7" x14ac:dyDescent="0.2">
      <c r="A69" t="s">
        <v>5</v>
      </c>
      <c r="B69" s="18">
        <v>9968</v>
      </c>
    </row>
    <row r="70" spans="1:7" x14ac:dyDescent="0.2">
      <c r="D70" s="13"/>
      <c r="F70" s="13"/>
      <c r="G70" s="13"/>
    </row>
    <row r="71" spans="1:7" x14ac:dyDescent="0.2">
      <c r="D71" s="13"/>
      <c r="F71" s="13"/>
    </row>
    <row r="72" spans="1:7" ht="76.5" customHeight="1" x14ac:dyDescent="0.2">
      <c r="A72" s="61" t="s">
        <v>51</v>
      </c>
      <c r="B72" s="61"/>
      <c r="C72" s="61"/>
      <c r="D72" s="61"/>
      <c r="E72" s="61"/>
      <c r="F72" s="61"/>
    </row>
    <row r="73" spans="1:7" x14ac:dyDescent="0.2">
      <c r="A73" s="29"/>
    </row>
    <row r="74" spans="1:7" x14ac:dyDescent="0.2">
      <c r="A74" s="29"/>
    </row>
    <row r="75" spans="1:7" x14ac:dyDescent="0.2">
      <c r="A75" s="29"/>
    </row>
    <row r="76" spans="1:7" x14ac:dyDescent="0.2">
      <c r="A76" s="29"/>
    </row>
  </sheetData>
  <mergeCells count="4">
    <mergeCell ref="A1:F1"/>
    <mergeCell ref="A2:F2"/>
    <mergeCell ref="A39:F39"/>
    <mergeCell ref="A72:F72"/>
  </mergeCells>
  <phoneticPr fontId="4" type="noConversion"/>
  <pageMargins left="0.75" right="0.75" top="1" bottom="1" header="0.5" footer="0.5"/>
  <headerFooter alignWithMargins="0"/>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2:BQ225"/>
  <sheetViews>
    <sheetView tabSelected="1" zoomScaleNormal="100" zoomScaleSheetLayoutView="75" workbookViewId="0">
      <pane xSplit="1" ySplit="4" topLeftCell="B15" activePane="bottomRight" state="frozen"/>
      <selection pane="topRight" activeCell="B1" sqref="B1"/>
      <selection pane="bottomLeft" activeCell="A4" sqref="A4"/>
      <selection pane="bottomRight" activeCell="R32" sqref="R32"/>
    </sheetView>
  </sheetViews>
  <sheetFormatPr defaultRowHeight="12.75" x14ac:dyDescent="0.2"/>
  <cols>
    <col min="1" max="1" width="26.140625" customWidth="1"/>
    <col min="2" max="2" width="2.140625" customWidth="1"/>
    <col min="3" max="4" width="24.42578125" customWidth="1"/>
    <col min="5" max="9" width="24.5703125" customWidth="1"/>
    <col min="10" max="11" width="25" customWidth="1"/>
    <col min="12" max="15" width="23.85546875" customWidth="1"/>
    <col min="16" max="16" width="3.42578125" customWidth="1"/>
    <col min="17" max="17" width="24.28515625" customWidth="1"/>
    <col min="18" max="18" width="21.28515625" bestFit="1" customWidth="1"/>
    <col min="19" max="19" width="18.42578125" customWidth="1"/>
    <col min="20" max="20" width="21.28515625" customWidth="1"/>
  </cols>
  <sheetData>
    <row r="2" spans="1:21" ht="58.5" customHeight="1" x14ac:dyDescent="0.2">
      <c r="A2" s="55"/>
      <c r="B2" s="54"/>
      <c r="C2" s="64" t="s">
        <v>129</v>
      </c>
      <c r="D2" s="64"/>
      <c r="E2" s="64"/>
      <c r="F2" s="64"/>
      <c r="G2" s="64"/>
      <c r="H2" s="64" t="s">
        <v>129</v>
      </c>
      <c r="I2" s="64"/>
      <c r="J2" s="64"/>
      <c r="K2" s="64"/>
      <c r="L2" s="64"/>
      <c r="M2" s="64" t="s">
        <v>129</v>
      </c>
      <c r="N2" s="64"/>
      <c r="O2" s="64"/>
      <c r="P2" s="64"/>
      <c r="Q2" s="64"/>
      <c r="R2" s="64"/>
      <c r="S2" s="64"/>
      <c r="T2" s="55"/>
      <c r="U2" s="54"/>
    </row>
    <row r="3" spans="1:21" ht="18.75" customHeight="1" x14ac:dyDescent="0.3">
      <c r="A3" s="34"/>
      <c r="B3" s="42"/>
      <c r="C3" s="47"/>
      <c r="D3" s="47"/>
      <c r="E3" s="47"/>
      <c r="F3" s="47"/>
      <c r="G3" s="47"/>
      <c r="J3" s="47"/>
      <c r="K3" s="47"/>
      <c r="L3" s="47"/>
      <c r="M3" s="47"/>
      <c r="N3" s="47"/>
      <c r="O3" s="47"/>
      <c r="Q3" s="47"/>
    </row>
    <row r="4" spans="1:21" s="40" customFormat="1" ht="15" x14ac:dyDescent="0.3">
      <c r="A4" s="35"/>
      <c r="B4" s="35"/>
      <c r="C4" s="36" t="s">
        <v>101</v>
      </c>
      <c r="D4" s="36" t="s">
        <v>102</v>
      </c>
      <c r="E4" s="36" t="s">
        <v>103</v>
      </c>
      <c r="F4" s="36" t="s">
        <v>113</v>
      </c>
      <c r="G4" s="36" t="s">
        <v>114</v>
      </c>
      <c r="H4" s="36" t="s">
        <v>115</v>
      </c>
      <c r="I4" s="36" t="s">
        <v>116</v>
      </c>
      <c r="J4" s="36" t="s">
        <v>117</v>
      </c>
      <c r="K4" s="36" t="s">
        <v>118</v>
      </c>
      <c r="L4" s="36" t="s">
        <v>121</v>
      </c>
      <c r="M4" s="36" t="s">
        <v>122</v>
      </c>
      <c r="N4" s="36" t="s">
        <v>123</v>
      </c>
      <c r="O4" s="36" t="s">
        <v>128</v>
      </c>
      <c r="P4" s="36"/>
      <c r="Q4" s="36" t="s">
        <v>86</v>
      </c>
    </row>
    <row r="5" spans="1:21" ht="13.5" x14ac:dyDescent="0.25">
      <c r="A5" s="34"/>
      <c r="B5" s="34"/>
      <c r="C5" s="34"/>
      <c r="D5" s="34" t="s">
        <v>63</v>
      </c>
      <c r="E5" s="34" t="s">
        <v>63</v>
      </c>
      <c r="F5" s="34" t="s">
        <v>63</v>
      </c>
      <c r="G5" s="34"/>
      <c r="H5" s="34"/>
      <c r="I5" s="34"/>
      <c r="J5" s="34"/>
      <c r="K5" s="34"/>
      <c r="L5" s="34"/>
      <c r="M5" s="34"/>
      <c r="N5" s="34"/>
      <c r="O5" s="34"/>
      <c r="Q5" s="34"/>
    </row>
    <row r="6" spans="1:21" ht="15" x14ac:dyDescent="0.3">
      <c r="A6" s="37" t="s">
        <v>3</v>
      </c>
      <c r="B6" s="38"/>
      <c r="C6" s="30"/>
      <c r="D6" s="30"/>
      <c r="E6" s="30"/>
      <c r="F6" s="30"/>
      <c r="G6" s="30"/>
      <c r="H6" s="30"/>
      <c r="I6" s="30"/>
      <c r="J6" s="30"/>
      <c r="K6" s="30"/>
      <c r="L6" s="30"/>
      <c r="M6" s="30"/>
      <c r="N6" s="30"/>
      <c r="O6" s="30"/>
      <c r="Q6" s="30"/>
    </row>
    <row r="7" spans="1:21" ht="13.5" x14ac:dyDescent="0.25">
      <c r="A7" s="34" t="s">
        <v>1</v>
      </c>
      <c r="B7" s="30"/>
      <c r="C7" s="30">
        <v>1120823102.6199999</v>
      </c>
      <c r="D7" s="30">
        <v>1958933526.7400002</v>
      </c>
      <c r="E7" s="30">
        <v>2541334650.5100002</v>
      </c>
      <c r="F7" s="30">
        <v>2858854213.0799999</v>
      </c>
      <c r="G7" s="30">
        <v>2868369372.6300001</v>
      </c>
      <c r="H7" s="30">
        <v>3008419337.9000001</v>
      </c>
      <c r="I7" s="30">
        <v>2922913668.0299997</v>
      </c>
      <c r="J7" s="30">
        <v>2690414175.0800004</v>
      </c>
      <c r="K7" s="30">
        <v>2566669884.29</v>
      </c>
      <c r="L7" s="30">
        <v>2736918177.0100002</v>
      </c>
      <c r="M7" s="30">
        <v>2590948546.3200002</v>
      </c>
      <c r="N7" s="30">
        <v>2473290324.8799996</v>
      </c>
      <c r="O7" s="30">
        <v>2377689347.7000003</v>
      </c>
      <c r="P7" s="30"/>
      <c r="Q7" s="30">
        <v>32715578326.789993</v>
      </c>
      <c r="R7" s="48"/>
      <c r="S7" s="48"/>
      <c r="T7" s="48"/>
    </row>
    <row r="8" spans="1:21" ht="13.5" x14ac:dyDescent="0.25">
      <c r="A8" s="34" t="s">
        <v>2</v>
      </c>
      <c r="B8" s="30"/>
      <c r="C8" s="30">
        <v>1013958797.86</v>
      </c>
      <c r="D8" s="30">
        <v>1786967107.5</v>
      </c>
      <c r="E8" s="30">
        <v>2306025450.5100002</v>
      </c>
      <c r="F8" s="30">
        <v>2594736344.02</v>
      </c>
      <c r="G8" s="30">
        <v>2581183839.04</v>
      </c>
      <c r="H8" s="30">
        <v>2706315362.0599999</v>
      </c>
      <c r="I8" s="30">
        <v>2625131659.9299998</v>
      </c>
      <c r="J8" s="30">
        <v>2416324580.21</v>
      </c>
      <c r="K8" s="30">
        <v>2308530560.6200004</v>
      </c>
      <c r="L8" s="30">
        <v>2467835968.46</v>
      </c>
      <c r="M8" s="30">
        <v>2336311460.1799994</v>
      </c>
      <c r="N8" s="30">
        <v>2225478033.9399996</v>
      </c>
      <c r="O8" s="30">
        <v>2137601539.6199999</v>
      </c>
      <c r="P8" s="30"/>
      <c r="Q8" s="30">
        <v>29506400703.950008</v>
      </c>
      <c r="R8" s="48"/>
      <c r="S8" s="48"/>
      <c r="T8" s="48"/>
    </row>
    <row r="9" spans="1:21" ht="15.75" x14ac:dyDescent="0.25">
      <c r="A9" s="34" t="s">
        <v>89</v>
      </c>
      <c r="B9" s="30"/>
      <c r="C9" s="30">
        <v>6410</v>
      </c>
      <c r="D9" s="30">
        <v>1318520.25</v>
      </c>
      <c r="E9" s="30">
        <v>19267465.009999998</v>
      </c>
      <c r="F9" s="30">
        <v>41530996.439999998</v>
      </c>
      <c r="G9" s="30">
        <v>61635392.549999997</v>
      </c>
      <c r="H9" s="30">
        <v>63378585.560000002</v>
      </c>
      <c r="I9" s="30">
        <v>73525763.320000008</v>
      </c>
      <c r="J9" s="30">
        <v>55156270.100000001</v>
      </c>
      <c r="K9" s="30">
        <v>45983756.850000001</v>
      </c>
      <c r="L9" s="30">
        <v>47351711.030000009</v>
      </c>
      <c r="M9" s="30">
        <v>46083899.200000003</v>
      </c>
      <c r="N9" s="30">
        <v>45023522.020000003</v>
      </c>
      <c r="O9" s="30">
        <v>45580281.060000002</v>
      </c>
      <c r="P9" s="30"/>
      <c r="Q9" s="30">
        <v>545842573.38999999</v>
      </c>
      <c r="R9" s="48"/>
      <c r="S9" s="48"/>
      <c r="T9" s="48"/>
    </row>
    <row r="10" spans="1:21" ht="15.75" x14ac:dyDescent="0.25">
      <c r="A10" s="34" t="s">
        <v>90</v>
      </c>
      <c r="B10" s="30"/>
      <c r="C10" s="30">
        <v>0</v>
      </c>
      <c r="D10" s="30">
        <v>0</v>
      </c>
      <c r="E10" s="30">
        <v>0</v>
      </c>
      <c r="F10" s="30">
        <v>0</v>
      </c>
      <c r="G10" s="30">
        <v>0</v>
      </c>
      <c r="H10" s="30">
        <v>0</v>
      </c>
      <c r="I10" s="30">
        <v>0</v>
      </c>
      <c r="J10" s="30">
        <v>0</v>
      </c>
      <c r="K10" s="30">
        <v>0</v>
      </c>
      <c r="L10" s="30">
        <v>0</v>
      </c>
      <c r="M10" s="30">
        <v>0</v>
      </c>
      <c r="N10" s="30">
        <v>0</v>
      </c>
      <c r="O10" s="30">
        <v>0</v>
      </c>
      <c r="P10" s="30"/>
      <c r="Q10" s="30">
        <v>0</v>
      </c>
      <c r="R10" s="48"/>
      <c r="S10" s="48"/>
      <c r="T10" s="48"/>
    </row>
    <row r="11" spans="1:21" ht="15.75" x14ac:dyDescent="0.25">
      <c r="A11" s="34" t="s">
        <v>91</v>
      </c>
      <c r="B11" s="30"/>
      <c r="C11" s="30">
        <v>199152.03</v>
      </c>
      <c r="D11" s="30">
        <v>0</v>
      </c>
      <c r="E11" s="30">
        <v>0</v>
      </c>
      <c r="F11" s="30">
        <v>-2.4</v>
      </c>
      <c r="G11" s="30">
        <v>0</v>
      </c>
      <c r="H11" s="30">
        <v>17280</v>
      </c>
      <c r="I11" s="30">
        <v>69900</v>
      </c>
      <c r="J11" s="30">
        <v>76705</v>
      </c>
      <c r="K11" s="30">
        <v>161212.34</v>
      </c>
      <c r="L11" s="30">
        <v>0</v>
      </c>
      <c r="M11" s="30">
        <v>3000</v>
      </c>
      <c r="N11" s="30">
        <v>0</v>
      </c>
      <c r="O11" s="30">
        <v>0</v>
      </c>
      <c r="P11" s="30"/>
      <c r="Q11" s="30">
        <v>527246.97</v>
      </c>
      <c r="R11" s="48"/>
      <c r="S11" s="48"/>
      <c r="T11" s="48"/>
    </row>
    <row r="12" spans="1:21" ht="13.5" x14ac:dyDescent="0.25">
      <c r="A12" s="34" t="s">
        <v>31</v>
      </c>
      <c r="B12" s="30"/>
      <c r="C12" s="30">
        <v>107057046.79000001</v>
      </c>
      <c r="D12" s="30">
        <v>170647898.99000001</v>
      </c>
      <c r="E12" s="30">
        <v>216041734.99000001</v>
      </c>
      <c r="F12" s="30">
        <v>222586870.22000003</v>
      </c>
      <c r="G12" s="30">
        <v>225550141.04000002</v>
      </c>
      <c r="H12" s="30">
        <v>238742670.28000003</v>
      </c>
      <c r="I12" s="30">
        <v>224326144.77999997</v>
      </c>
      <c r="J12" s="30">
        <v>219010029.76999998</v>
      </c>
      <c r="K12" s="30">
        <v>212316779.16000003</v>
      </c>
      <c r="L12" s="30">
        <v>221730497.51999998</v>
      </c>
      <c r="M12" s="30">
        <v>208562172.94</v>
      </c>
      <c r="N12" s="30">
        <v>202793256.91999999</v>
      </c>
      <c r="O12" s="30">
        <v>194507527.02000001</v>
      </c>
      <c r="P12" s="30"/>
      <c r="Q12" s="30">
        <v>2663872770.4200001</v>
      </c>
      <c r="R12" s="48"/>
      <c r="S12" s="48"/>
      <c r="T12" s="48"/>
    </row>
    <row r="13" spans="1:21" ht="13.5" x14ac:dyDescent="0.25">
      <c r="A13" s="34" t="s">
        <v>85</v>
      </c>
      <c r="B13" s="30"/>
      <c r="C13" s="30">
        <v>36399456.390000001</v>
      </c>
      <c r="D13" s="30">
        <v>58020285.644400001</v>
      </c>
      <c r="E13" s="30">
        <v>73454189.879999995</v>
      </c>
      <c r="F13" s="30">
        <v>75679535.910000011</v>
      </c>
      <c r="G13" s="30">
        <v>76687047.99000001</v>
      </c>
      <c r="H13" s="30">
        <v>81172507.870000005</v>
      </c>
      <c r="I13" s="30">
        <v>76270889.129999995</v>
      </c>
      <c r="J13" s="30">
        <v>74463410.039999992</v>
      </c>
      <c r="K13" s="30">
        <v>72187704.909999996</v>
      </c>
      <c r="L13" s="30">
        <v>75388369.129999995</v>
      </c>
      <c r="M13" s="30">
        <v>70911138.840000004</v>
      </c>
      <c r="N13" s="30">
        <v>68949707.310000002</v>
      </c>
      <c r="O13" s="30">
        <v>66132559.179999992</v>
      </c>
      <c r="P13" s="30"/>
      <c r="Q13" s="30">
        <v>905716802.22439945</v>
      </c>
      <c r="R13" s="48"/>
      <c r="S13" s="48"/>
      <c r="T13" s="48"/>
    </row>
    <row r="14" spans="1:21" ht="15.75" x14ac:dyDescent="0.25">
      <c r="A14" s="34" t="s">
        <v>124</v>
      </c>
      <c r="B14" s="30"/>
      <c r="C14" s="30">
        <v>4282288.99</v>
      </c>
      <c r="D14" s="30">
        <v>6825915.9463999998</v>
      </c>
      <c r="E14" s="30">
        <v>8641669.4499999993</v>
      </c>
      <c r="F14" s="30">
        <v>8903474.7999999989</v>
      </c>
      <c r="G14" s="30">
        <v>9022005.5800000001</v>
      </c>
      <c r="H14" s="30">
        <v>9549706.8399999999</v>
      </c>
      <c r="I14" s="30">
        <v>8973045.6800000016</v>
      </c>
      <c r="J14" s="30">
        <v>8760401.129999999</v>
      </c>
      <c r="K14" s="30">
        <v>8492671.1999999993</v>
      </c>
      <c r="L14" s="30">
        <v>8869219.8699999992</v>
      </c>
      <c r="M14" s="30">
        <v>7611665.330000001</v>
      </c>
      <c r="N14" s="30">
        <v>2041807.0799999998</v>
      </c>
      <c r="O14" s="30">
        <v>3890150.52</v>
      </c>
      <c r="P14" s="30"/>
      <c r="Q14" s="30">
        <v>95864022.4164</v>
      </c>
      <c r="R14" s="48"/>
      <c r="S14" s="48"/>
      <c r="T14" s="48"/>
    </row>
    <row r="15" spans="1:21" ht="15.75" x14ac:dyDescent="0.25">
      <c r="A15" s="34" t="s">
        <v>126</v>
      </c>
      <c r="B15" s="30"/>
      <c r="C15" s="30">
        <v>5352861.2350000003</v>
      </c>
      <c r="D15" s="30">
        <v>8532395.0410000011</v>
      </c>
      <c r="E15" s="30">
        <v>10802086.77</v>
      </c>
      <c r="F15" s="30">
        <v>11129343.630000001</v>
      </c>
      <c r="G15" s="30">
        <v>11277507.18</v>
      </c>
      <c r="H15" s="30">
        <v>11937133.48</v>
      </c>
      <c r="I15" s="30">
        <v>11216307.310000001</v>
      </c>
      <c r="J15" s="30">
        <v>10950501.630000001</v>
      </c>
      <c r="K15" s="30">
        <v>10615839.1</v>
      </c>
      <c r="L15" s="30">
        <v>11086525.030000001</v>
      </c>
      <c r="M15" s="30">
        <v>10428108.790000001</v>
      </c>
      <c r="N15" s="30">
        <v>11160566.389999999</v>
      </c>
      <c r="O15" s="30">
        <v>11500470.690000001</v>
      </c>
      <c r="P15" s="30"/>
      <c r="Q15" s="30">
        <v>135989646.27600002</v>
      </c>
      <c r="R15" s="48"/>
      <c r="S15" s="48"/>
      <c r="T15" s="48"/>
    </row>
    <row r="16" spans="1:21" ht="15.75" x14ac:dyDescent="0.25">
      <c r="A16" s="34" t="s">
        <v>93</v>
      </c>
      <c r="B16" s="30"/>
      <c r="C16" s="30">
        <v>12846866.959999999</v>
      </c>
      <c r="D16" s="30">
        <v>20477747.769200001</v>
      </c>
      <c r="E16" s="30">
        <v>25925008.269999996</v>
      </c>
      <c r="F16" s="30">
        <v>26703371.750000004</v>
      </c>
      <c r="G16" s="30">
        <v>26467936.810000002</v>
      </c>
      <c r="H16" s="30">
        <v>27062158.879999999</v>
      </c>
      <c r="I16" s="30">
        <v>24429006.379999999</v>
      </c>
      <c r="J16" s="30">
        <v>23017495.830000002</v>
      </c>
      <c r="K16" s="30">
        <v>22072042.180000003</v>
      </c>
      <c r="L16" s="30">
        <v>23136314.619999997</v>
      </c>
      <c r="M16" s="30">
        <v>21491266.260000002</v>
      </c>
      <c r="N16" s="30">
        <v>20730947.109999999</v>
      </c>
      <c r="O16" s="30">
        <v>19737257.149999999</v>
      </c>
      <c r="P16" s="30"/>
      <c r="Q16" s="30">
        <v>294097419.96919996</v>
      </c>
      <c r="R16" s="48"/>
      <c r="S16" s="48"/>
      <c r="T16" s="48"/>
    </row>
    <row r="17" spans="1:20" ht="15.75" x14ac:dyDescent="0.25">
      <c r="A17" s="34" t="s">
        <v>108</v>
      </c>
      <c r="B17" s="30"/>
      <c r="C17" s="44" t="s">
        <v>95</v>
      </c>
      <c r="D17" s="44" t="s">
        <v>95</v>
      </c>
      <c r="E17" s="45">
        <v>0.26600875995935991</v>
      </c>
      <c r="F17" s="45">
        <v>3.0295698330246035E-2</v>
      </c>
      <c r="G17" s="45">
        <v>1.3312873383192647E-2</v>
      </c>
      <c r="H17" s="45">
        <v>5.849044996899555E-2</v>
      </c>
      <c r="I17" s="45">
        <v>-6.0385206729455576E-2</v>
      </c>
      <c r="J17" s="45">
        <v>-2.369815170324252E-2</v>
      </c>
      <c r="K17" s="45">
        <v>-3.0561388521927801E-2</v>
      </c>
      <c r="L17" s="45">
        <v>4.4338080095430721E-2</v>
      </c>
      <c r="M17" s="45">
        <v>-5.9388874003731523E-2</v>
      </c>
      <c r="N17" s="45">
        <v>-2.7660413864500903E-2</v>
      </c>
      <c r="O17" s="45">
        <v>-4.0858014836600891E-2</v>
      </c>
      <c r="P17" s="45"/>
      <c r="Q17" s="45"/>
      <c r="R17" s="48"/>
      <c r="S17" s="48"/>
      <c r="T17" s="48"/>
    </row>
    <row r="18" spans="1:20" ht="13.5" x14ac:dyDescent="0.25">
      <c r="A18" s="34"/>
      <c r="B18" s="30"/>
      <c r="C18" s="45"/>
      <c r="D18" s="45"/>
      <c r="E18" s="45"/>
      <c r="F18" s="30"/>
      <c r="G18" s="30"/>
      <c r="H18" s="45"/>
      <c r="I18" s="45"/>
      <c r="J18" s="30"/>
      <c r="K18" s="30"/>
      <c r="L18" s="30"/>
      <c r="M18" s="30"/>
      <c r="N18" s="30"/>
      <c r="O18" s="30"/>
      <c r="Q18" s="30"/>
      <c r="R18" s="48"/>
      <c r="S18" s="48"/>
      <c r="T18" s="48"/>
    </row>
    <row r="19" spans="1:20" ht="13.5" x14ac:dyDescent="0.25">
      <c r="A19" s="34"/>
      <c r="B19" s="30"/>
      <c r="C19" s="45"/>
      <c r="D19" s="45"/>
      <c r="E19" s="45"/>
      <c r="F19" s="30"/>
      <c r="G19" s="45"/>
      <c r="H19" s="50"/>
      <c r="I19" s="30"/>
      <c r="J19" s="30"/>
      <c r="K19" s="30"/>
      <c r="L19" s="30"/>
      <c r="M19" s="30"/>
      <c r="N19" s="30"/>
      <c r="O19" s="30"/>
      <c r="Q19" s="30"/>
      <c r="R19" s="48"/>
      <c r="S19" s="48"/>
      <c r="T19" s="48"/>
    </row>
    <row r="20" spans="1:20" ht="15" x14ac:dyDescent="0.3">
      <c r="A20" s="37" t="s">
        <v>127</v>
      </c>
      <c r="B20" s="30"/>
      <c r="C20" s="30"/>
      <c r="D20" s="30"/>
      <c r="E20" s="30"/>
      <c r="F20" s="30"/>
      <c r="G20" s="30"/>
      <c r="H20" s="30"/>
      <c r="I20" s="30"/>
      <c r="J20" s="30"/>
      <c r="K20" s="30"/>
      <c r="L20" s="30"/>
      <c r="M20" s="30"/>
      <c r="N20" s="30"/>
      <c r="O20" s="30"/>
      <c r="Q20" s="30"/>
      <c r="R20" s="48"/>
      <c r="S20" s="48"/>
      <c r="T20" s="48"/>
    </row>
    <row r="21" spans="1:20" ht="13.5" x14ac:dyDescent="0.25">
      <c r="A21" s="34" t="s">
        <v>1</v>
      </c>
      <c r="B21" s="30"/>
      <c r="C21" s="30">
        <v>1666682159.96</v>
      </c>
      <c r="D21" s="30">
        <v>4212620125.0199995</v>
      </c>
      <c r="E21" s="30">
        <v>5035401760.8899994</v>
      </c>
      <c r="F21" s="30">
        <v>5415158224.8900003</v>
      </c>
      <c r="G21" s="30">
        <v>5129857804.5100002</v>
      </c>
      <c r="H21" s="30">
        <v>5186920979.9700003</v>
      </c>
      <c r="I21" s="30">
        <v>5267459139.5699987</v>
      </c>
      <c r="J21" s="30">
        <v>4980259891.7900009</v>
      </c>
      <c r="K21" s="30">
        <v>4861625210.1800003</v>
      </c>
      <c r="L21" s="30">
        <v>5180607229.4099998</v>
      </c>
      <c r="M21" s="30">
        <v>5249679715.1399994</v>
      </c>
      <c r="N21" s="30">
        <v>5421583281.4300003</v>
      </c>
      <c r="O21" s="30">
        <v>5486352809.8500004</v>
      </c>
      <c r="P21" s="30"/>
      <c r="Q21" s="30">
        <v>63094208332.60997</v>
      </c>
      <c r="R21" s="48"/>
      <c r="S21" s="48"/>
      <c r="T21" s="48"/>
    </row>
    <row r="22" spans="1:20" ht="13.5" x14ac:dyDescent="0.25">
      <c r="A22" s="34" t="s">
        <v>2</v>
      </c>
      <c r="B22" s="30"/>
      <c r="C22" s="30">
        <v>1518277373.95</v>
      </c>
      <c r="D22" s="30">
        <v>3852512818.0199995</v>
      </c>
      <c r="E22" s="30">
        <v>4601553713.4500008</v>
      </c>
      <c r="F22" s="30">
        <v>4952094186.7799988</v>
      </c>
      <c r="G22" s="30">
        <v>4660358957.0500002</v>
      </c>
      <c r="H22" s="30">
        <v>4698629961.9599991</v>
      </c>
      <c r="I22" s="30">
        <v>4773949504.2200003</v>
      </c>
      <c r="J22" s="30">
        <v>4518056118.3900013</v>
      </c>
      <c r="K22" s="30">
        <v>4410953027.1599998</v>
      </c>
      <c r="L22" s="30">
        <v>4702151506.8399992</v>
      </c>
      <c r="M22" s="30">
        <v>4774682524.9800005</v>
      </c>
      <c r="N22" s="30">
        <v>4930873673.170001</v>
      </c>
      <c r="O22" s="30">
        <v>4975897440.1899986</v>
      </c>
      <c r="P22" s="30"/>
      <c r="Q22" s="30">
        <v>57369990806.159988</v>
      </c>
      <c r="R22" s="48"/>
      <c r="S22" s="48"/>
      <c r="T22" s="48"/>
    </row>
    <row r="23" spans="1:20" ht="15.75" x14ac:dyDescent="0.25">
      <c r="A23" s="34" t="s">
        <v>89</v>
      </c>
      <c r="B23" s="30"/>
      <c r="C23" s="30">
        <v>4118794.3</v>
      </c>
      <c r="D23" s="30">
        <v>35016757.82</v>
      </c>
      <c r="E23" s="30">
        <v>77592328.639999986</v>
      </c>
      <c r="F23" s="30">
        <v>81412275.679999992</v>
      </c>
      <c r="G23" s="30">
        <v>89363972.329999998</v>
      </c>
      <c r="H23" s="30">
        <v>100330219.19999999</v>
      </c>
      <c r="I23" s="30">
        <v>117091549.5</v>
      </c>
      <c r="J23" s="30">
        <v>107497318.64999999</v>
      </c>
      <c r="K23" s="30">
        <v>80502022.980000004</v>
      </c>
      <c r="L23" s="30">
        <v>90117342.409999996</v>
      </c>
      <c r="M23" s="30">
        <v>88407685.579999998</v>
      </c>
      <c r="N23" s="30">
        <v>89976470.25999999</v>
      </c>
      <c r="O23" s="30">
        <v>93564393.510000005</v>
      </c>
      <c r="P23" s="30"/>
      <c r="Q23" s="30">
        <v>1054991130.8599999</v>
      </c>
      <c r="R23" s="48"/>
      <c r="S23" s="48"/>
      <c r="T23" s="48"/>
    </row>
    <row r="24" spans="1:20" ht="15.75" x14ac:dyDescent="0.25">
      <c r="A24" s="34" t="s">
        <v>90</v>
      </c>
      <c r="B24" s="30"/>
      <c r="C24" s="30">
        <v>0</v>
      </c>
      <c r="D24" s="30">
        <v>0</v>
      </c>
      <c r="E24" s="30">
        <v>0</v>
      </c>
      <c r="F24" s="30">
        <v>0</v>
      </c>
      <c r="G24" s="30">
        <v>0</v>
      </c>
      <c r="H24" s="30">
        <v>0</v>
      </c>
      <c r="I24" s="30">
        <v>0</v>
      </c>
      <c r="J24" s="30">
        <v>0</v>
      </c>
      <c r="K24" s="30">
        <v>0</v>
      </c>
      <c r="L24" s="30">
        <v>0</v>
      </c>
      <c r="M24" s="30">
        <v>0.01</v>
      </c>
      <c r="N24" s="45">
        <v>0.02</v>
      </c>
      <c r="O24" s="45">
        <v>57524.039999999994</v>
      </c>
      <c r="P24" s="30"/>
      <c r="Q24" s="30">
        <v>57524.069999999992</v>
      </c>
      <c r="R24" s="48"/>
      <c r="S24" s="48"/>
      <c r="T24" s="48"/>
    </row>
    <row r="25" spans="1:20" ht="15.75" x14ac:dyDescent="0.25">
      <c r="A25" s="34" t="s">
        <v>91</v>
      </c>
      <c r="B25" s="30"/>
      <c r="C25" s="30">
        <v>0</v>
      </c>
      <c r="D25" s="30">
        <v>77509.42</v>
      </c>
      <c r="E25" s="30">
        <v>0</v>
      </c>
      <c r="F25" s="30">
        <v>0</v>
      </c>
      <c r="G25" s="30">
        <v>0</v>
      </c>
      <c r="H25" s="30">
        <v>-3912.5</v>
      </c>
      <c r="I25" s="30">
        <v>0</v>
      </c>
      <c r="J25" s="30">
        <v>23790.53</v>
      </c>
      <c r="K25" s="30">
        <v>365163.33</v>
      </c>
      <c r="L25" s="30">
        <v>0</v>
      </c>
      <c r="M25" s="30">
        <v>0</v>
      </c>
      <c r="N25" s="30">
        <v>0</v>
      </c>
      <c r="O25" s="30">
        <v>0</v>
      </c>
      <c r="P25" s="30"/>
      <c r="Q25" s="30">
        <v>462550.78</v>
      </c>
      <c r="R25" s="48"/>
      <c r="S25" s="48"/>
      <c r="T25" s="48"/>
    </row>
    <row r="26" spans="1:20" ht="13.5" x14ac:dyDescent="0.25">
      <c r="A26" s="34" t="s">
        <v>31</v>
      </c>
      <c r="B26" s="30"/>
      <c r="C26" s="30">
        <v>144285991.71000001</v>
      </c>
      <c r="D26" s="30">
        <v>325168058.59999996</v>
      </c>
      <c r="E26" s="30">
        <v>356255718.80000001</v>
      </c>
      <c r="F26" s="30">
        <v>381651762.43000007</v>
      </c>
      <c r="G26" s="30">
        <v>380134875.12999988</v>
      </c>
      <c r="H26" s="30">
        <v>387956886.30999994</v>
      </c>
      <c r="I26" s="30">
        <v>376418085.84999996</v>
      </c>
      <c r="J26" s="30">
        <v>354730245.28000003</v>
      </c>
      <c r="K26" s="30">
        <v>370535323.37</v>
      </c>
      <c r="L26" s="30">
        <v>388338380.15999997</v>
      </c>
      <c r="M26" s="30">
        <v>386589504.57999992</v>
      </c>
      <c r="N26" s="30">
        <v>400733138</v>
      </c>
      <c r="O26" s="30">
        <v>416890976.14999998</v>
      </c>
      <c r="P26" s="30"/>
      <c r="Q26" s="30">
        <v>4669688946.3699999</v>
      </c>
      <c r="R26" s="48"/>
      <c r="S26" s="48"/>
      <c r="T26" s="48"/>
    </row>
    <row r="27" spans="1:20" ht="13.5" x14ac:dyDescent="0.25">
      <c r="A27" s="34" t="s">
        <v>85</v>
      </c>
      <c r="B27" s="30"/>
      <c r="C27" s="30">
        <v>49057237.181400001</v>
      </c>
      <c r="D27" s="30">
        <v>110557140.02099998</v>
      </c>
      <c r="E27" s="30">
        <v>121126944.45</v>
      </c>
      <c r="F27" s="30">
        <v>129761599.32000002</v>
      </c>
      <c r="G27" s="30">
        <v>129245857.59000003</v>
      </c>
      <c r="H27" s="30">
        <v>131905341.33000001</v>
      </c>
      <c r="I27" s="30">
        <v>127982149.2</v>
      </c>
      <c r="J27" s="30">
        <v>120608283.47</v>
      </c>
      <c r="K27" s="30">
        <v>125982009.86999999</v>
      </c>
      <c r="L27" s="30">
        <v>132035049.30000001</v>
      </c>
      <c r="M27" s="30">
        <v>131440431.59000002</v>
      </c>
      <c r="N27" s="30">
        <v>136249267.00999999</v>
      </c>
      <c r="O27" s="30">
        <v>141742931.88999999</v>
      </c>
      <c r="P27" s="30"/>
      <c r="Q27" s="30">
        <v>1587694242.2223997</v>
      </c>
      <c r="R27" s="48"/>
      <c r="S27" s="48"/>
      <c r="T27" s="48"/>
    </row>
    <row r="28" spans="1:20" ht="15.75" x14ac:dyDescent="0.25">
      <c r="A28" s="34" t="s">
        <v>124</v>
      </c>
      <c r="B28" s="30"/>
      <c r="C28" s="30">
        <v>5771439.6683999998</v>
      </c>
      <c r="D28" s="30">
        <v>13006722.375999996</v>
      </c>
      <c r="E28" s="30">
        <v>14250228.76</v>
      </c>
      <c r="F28" s="30">
        <v>15266070.439999999</v>
      </c>
      <c r="G28" s="30">
        <v>15205394.989999998</v>
      </c>
      <c r="H28" s="30">
        <v>15518275.549999997</v>
      </c>
      <c r="I28" s="30">
        <v>15056723.459999999</v>
      </c>
      <c r="J28" s="30">
        <v>14189209.699999999</v>
      </c>
      <c r="K28" s="30">
        <v>14821412.98</v>
      </c>
      <c r="L28" s="30">
        <v>15533535.199999999</v>
      </c>
      <c r="M28" s="30">
        <v>14083485.800000001</v>
      </c>
      <c r="N28" s="30">
        <v>4147296.6499999994</v>
      </c>
      <c r="O28" s="30">
        <v>8337819.5899999999</v>
      </c>
      <c r="P28" s="30"/>
      <c r="Q28" s="30">
        <v>165187615.16439998</v>
      </c>
      <c r="R28" s="48"/>
      <c r="S28" s="48"/>
      <c r="T28" s="48"/>
    </row>
    <row r="29" spans="1:20" ht="15.75" x14ac:dyDescent="0.25">
      <c r="A29" s="34" t="s">
        <v>126</v>
      </c>
      <c r="B29" s="30"/>
      <c r="C29" s="30">
        <v>7214299.5855</v>
      </c>
      <c r="D29" s="30">
        <v>16258402.952499997</v>
      </c>
      <c r="E29" s="30">
        <v>17812786.160000004</v>
      </c>
      <c r="F29" s="30">
        <v>19082588.239999998</v>
      </c>
      <c r="G29" s="30">
        <v>19006743.799999997</v>
      </c>
      <c r="H29" s="30">
        <v>19397844.450000003</v>
      </c>
      <c r="I29" s="30">
        <v>18820904.339999996</v>
      </c>
      <c r="J29" s="30">
        <v>17736512.219999999</v>
      </c>
      <c r="K29" s="30">
        <v>18526766.18</v>
      </c>
      <c r="L29" s="30">
        <v>19416919.090000004</v>
      </c>
      <c r="M29" s="30">
        <v>19329475.330000002</v>
      </c>
      <c r="N29" s="30">
        <v>22110305.210000001</v>
      </c>
      <c r="O29" s="30">
        <v>24646427.68</v>
      </c>
      <c r="P29" s="30"/>
      <c r="Q29" s="30">
        <v>239359975.23800001</v>
      </c>
      <c r="R29" s="48"/>
      <c r="S29" s="48"/>
      <c r="T29" s="48"/>
    </row>
    <row r="30" spans="1:20" ht="15.75" x14ac:dyDescent="0.25">
      <c r="A30" s="34" t="s">
        <v>93</v>
      </c>
      <c r="B30" s="30"/>
      <c r="C30" s="30">
        <v>17314319.005199999</v>
      </c>
      <c r="D30" s="30">
        <v>39020167.057999991</v>
      </c>
      <c r="E30" s="30">
        <v>42750686.240000002</v>
      </c>
      <c r="F30" s="30">
        <v>45790518.069999993</v>
      </c>
      <c r="G30" s="30">
        <v>44613291.740000002</v>
      </c>
      <c r="H30" s="30">
        <v>43915819.520000003</v>
      </c>
      <c r="I30" s="30">
        <v>40978487.199999988</v>
      </c>
      <c r="J30" s="30">
        <v>37307977.460000008</v>
      </c>
      <c r="K30" s="30">
        <v>38525403.659999996</v>
      </c>
      <c r="L30" s="30">
        <v>40549115.07</v>
      </c>
      <c r="M30" s="30">
        <v>39829639.75</v>
      </c>
      <c r="N30" s="30">
        <v>40990460.120000005</v>
      </c>
      <c r="O30" s="30">
        <v>42349187.689999998</v>
      </c>
      <c r="P30" s="30"/>
      <c r="Q30" s="30">
        <v>513935072.58320004</v>
      </c>
      <c r="R30" s="48"/>
      <c r="S30" s="48"/>
      <c r="T30" s="48"/>
    </row>
    <row r="31" spans="1:20" ht="15.75" x14ac:dyDescent="0.25">
      <c r="A31" s="34" t="s">
        <v>107</v>
      </c>
      <c r="B31" s="30"/>
      <c r="C31" s="44" t="s">
        <v>95</v>
      </c>
      <c r="D31" s="44" t="s">
        <v>95</v>
      </c>
      <c r="E31" s="45">
        <v>9.5604901458792968E-2</v>
      </c>
      <c r="F31" s="45">
        <v>7.1285995676204861E-2</v>
      </c>
      <c r="G31" s="45">
        <v>-3.9745324123281467E-3</v>
      </c>
      <c r="H31" s="45">
        <v>2.0576936481623953E-2</v>
      </c>
      <c r="I31" s="45">
        <v>-2.9742481361137107E-2</v>
      </c>
      <c r="J31" s="45">
        <v>-5.7616361660800752E-2</v>
      </c>
      <c r="K31" s="45">
        <v>4.4555203003692423E-2</v>
      </c>
      <c r="L31" s="45">
        <v>4.8046854556488938E-2</v>
      </c>
      <c r="M31" s="45">
        <v>-4.5034837382786777E-3</v>
      </c>
      <c r="N31" s="45">
        <v>3.65856632227149E-2</v>
      </c>
      <c r="O31" s="45">
        <v>4.0320693792984939E-2</v>
      </c>
      <c r="Q31" s="45"/>
      <c r="R31" s="48"/>
      <c r="S31" s="48"/>
      <c r="T31" s="48"/>
    </row>
    <row r="32" spans="1:20" ht="13.5" x14ac:dyDescent="0.25">
      <c r="A32" s="34"/>
      <c r="B32" s="30"/>
      <c r="C32" s="45"/>
      <c r="D32" s="45"/>
      <c r="E32" s="45"/>
      <c r="F32" s="30"/>
      <c r="G32" s="30"/>
      <c r="H32" s="30"/>
      <c r="I32" s="30"/>
      <c r="J32" s="30"/>
      <c r="K32" s="30"/>
      <c r="L32" s="30"/>
      <c r="M32" s="30"/>
      <c r="N32" s="30"/>
      <c r="O32" s="30"/>
      <c r="P32" s="41"/>
      <c r="Q32" s="30"/>
      <c r="R32" s="48"/>
      <c r="S32" s="48"/>
      <c r="T32" s="48"/>
    </row>
    <row r="33" spans="1:69" ht="13.5" x14ac:dyDescent="0.25">
      <c r="A33" s="34"/>
      <c r="B33" s="30"/>
      <c r="C33" s="30"/>
      <c r="D33" s="30"/>
      <c r="E33" s="30"/>
      <c r="F33" s="30"/>
      <c r="G33" s="30"/>
      <c r="H33" s="45"/>
      <c r="J33" s="30"/>
      <c r="K33" s="30"/>
      <c r="L33" s="30"/>
      <c r="M33" s="30"/>
      <c r="N33" s="30"/>
      <c r="O33" s="30"/>
      <c r="P33" s="30"/>
      <c r="Q33" s="30"/>
      <c r="R33" s="48"/>
      <c r="S33" s="48"/>
      <c r="T33" s="48"/>
    </row>
    <row r="34" spans="1:69" s="40" customFormat="1" ht="15" x14ac:dyDescent="0.3">
      <c r="A34" s="39" t="s">
        <v>111</v>
      </c>
      <c r="B34" s="30"/>
      <c r="C34" s="30"/>
      <c r="D34" s="30"/>
      <c r="E34" s="30"/>
      <c r="F34" s="30"/>
      <c r="G34" s="30"/>
      <c r="H34" s="30"/>
      <c r="I34" s="30"/>
      <c r="J34" s="30"/>
      <c r="K34" s="30"/>
      <c r="L34" s="30"/>
      <c r="M34" s="30"/>
      <c r="N34" s="30"/>
      <c r="O34" s="30"/>
      <c r="P34" s="30"/>
      <c r="Q34" s="30"/>
      <c r="R34" s="49"/>
      <c r="S34" s="49"/>
      <c r="T34" s="49"/>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c r="BF34" s="41"/>
      <c r="BG34" s="41"/>
      <c r="BH34" s="41"/>
      <c r="BI34" s="41"/>
      <c r="BJ34" s="41"/>
      <c r="BK34" s="41"/>
      <c r="BL34" s="41"/>
      <c r="BM34" s="41"/>
      <c r="BN34" s="41"/>
      <c r="BO34" s="41"/>
      <c r="BP34" s="41"/>
      <c r="BQ34" s="41"/>
    </row>
    <row r="35" spans="1:69" s="41" customFormat="1" ht="13.5" x14ac:dyDescent="0.25">
      <c r="A35" s="34" t="s">
        <v>1</v>
      </c>
      <c r="B35" s="30"/>
      <c r="C35" s="30">
        <v>1422819119.5100002</v>
      </c>
      <c r="D35" s="30">
        <v>3922280720.0500007</v>
      </c>
      <c r="E35" s="30">
        <v>4017709612.9900002</v>
      </c>
      <c r="F35" s="30">
        <v>4000188003.4300003</v>
      </c>
      <c r="G35" s="30">
        <v>3315580250.3800001</v>
      </c>
      <c r="H35" s="30">
        <v>3285687312.6599998</v>
      </c>
      <c r="I35" s="30">
        <v>2959777341.7199998</v>
      </c>
      <c r="J35" s="30">
        <v>2742146539.6700001</v>
      </c>
      <c r="K35" s="30">
        <v>2727742532.3300004</v>
      </c>
      <c r="L35" s="30">
        <v>2796131026.8599997</v>
      </c>
      <c r="M35" s="30">
        <v>2597922510.77</v>
      </c>
      <c r="N35" s="30">
        <v>2405274627.6599998</v>
      </c>
      <c r="O35" s="30">
        <v>2310429459.3800001</v>
      </c>
      <c r="P35" s="30"/>
      <c r="Q35" s="30">
        <v>38503689057.410004</v>
      </c>
      <c r="R35" s="49"/>
      <c r="S35" s="49"/>
      <c r="T35" s="49"/>
    </row>
    <row r="36" spans="1:69" ht="13.5" x14ac:dyDescent="0.25">
      <c r="A36" s="34" t="s">
        <v>2</v>
      </c>
      <c r="B36" s="30"/>
      <c r="C36" s="30">
        <v>1288876379.4299998</v>
      </c>
      <c r="D36" s="30">
        <v>3557747052.1999998</v>
      </c>
      <c r="E36" s="30">
        <v>3645767446.3899999</v>
      </c>
      <c r="F36" s="30">
        <v>3629673029.4199996</v>
      </c>
      <c r="G36" s="30">
        <v>2979728942.1900001</v>
      </c>
      <c r="H36" s="30">
        <v>2944174231.98</v>
      </c>
      <c r="I36" s="30">
        <v>2645207196.0300002</v>
      </c>
      <c r="J36" s="30">
        <v>2460626161.3099995</v>
      </c>
      <c r="K36" s="30">
        <v>2451763350.8999996</v>
      </c>
      <c r="L36" s="30">
        <v>2516636284.4400001</v>
      </c>
      <c r="M36" s="30">
        <v>2340004109.3400002</v>
      </c>
      <c r="N36" s="30">
        <v>2163240097.27</v>
      </c>
      <c r="O36" s="30">
        <v>2075315285.6500001</v>
      </c>
      <c r="P36" s="30"/>
      <c r="Q36" s="30">
        <v>34698759566.549988</v>
      </c>
      <c r="R36" s="48"/>
      <c r="S36" s="48"/>
      <c r="T36" s="48"/>
    </row>
    <row r="37" spans="1:69" ht="15.75" x14ac:dyDescent="0.25">
      <c r="A37" s="34" t="s">
        <v>89</v>
      </c>
      <c r="B37" s="30"/>
      <c r="C37" s="30">
        <v>6635550.6899999995</v>
      </c>
      <c r="D37" s="30">
        <v>31766673.979999997</v>
      </c>
      <c r="E37" s="30">
        <v>52340862.200000003</v>
      </c>
      <c r="F37" s="30">
        <v>65964221.800000004</v>
      </c>
      <c r="G37" s="30">
        <v>55457804.539999992</v>
      </c>
      <c r="H37" s="30">
        <v>77942616.399999991</v>
      </c>
      <c r="I37" s="30">
        <v>65001333.250000007</v>
      </c>
      <c r="J37" s="30">
        <v>62487513.629999995</v>
      </c>
      <c r="K37" s="30">
        <v>57201321.82</v>
      </c>
      <c r="L37" s="30">
        <v>64396069.54999999</v>
      </c>
      <c r="M37" s="30">
        <v>57546392.549999997</v>
      </c>
      <c r="N37" s="30">
        <v>42316162.099999994</v>
      </c>
      <c r="O37" s="30">
        <v>38907084.25</v>
      </c>
      <c r="P37" s="30"/>
      <c r="Q37" s="30">
        <v>677963606.76000023</v>
      </c>
      <c r="R37" s="48"/>
      <c r="S37" s="48"/>
      <c r="T37" s="48"/>
    </row>
    <row r="38" spans="1:69" ht="15.75" x14ac:dyDescent="0.25">
      <c r="A38" s="34" t="s">
        <v>90</v>
      </c>
      <c r="B38" s="30"/>
      <c r="C38" s="30">
        <v>0</v>
      </c>
      <c r="D38" s="30">
        <v>0</v>
      </c>
      <c r="E38" s="30">
        <v>0</v>
      </c>
      <c r="F38" s="30">
        <v>0</v>
      </c>
      <c r="G38" s="30">
        <v>0</v>
      </c>
      <c r="H38" s="30">
        <v>0</v>
      </c>
      <c r="I38" s="30">
        <v>0</v>
      </c>
      <c r="J38" s="30">
        <v>0</v>
      </c>
      <c r="K38" s="30">
        <v>0</v>
      </c>
      <c r="L38" s="30">
        <v>0</v>
      </c>
      <c r="M38" s="30">
        <v>0</v>
      </c>
      <c r="N38" s="30">
        <v>0</v>
      </c>
      <c r="O38" s="30">
        <v>0</v>
      </c>
      <c r="P38" s="30"/>
      <c r="Q38" s="30">
        <v>0</v>
      </c>
      <c r="R38" s="48"/>
      <c r="S38" s="48"/>
      <c r="T38" s="48"/>
    </row>
    <row r="39" spans="1:69" ht="15.75" x14ac:dyDescent="0.25">
      <c r="A39" s="34" t="s">
        <v>91</v>
      </c>
      <c r="B39" s="30"/>
      <c r="C39" s="30">
        <v>10579.57</v>
      </c>
      <c r="D39" s="30">
        <v>18941.310000000001</v>
      </c>
      <c r="E39" s="30">
        <v>0</v>
      </c>
      <c r="F39" s="30">
        <v>2214111.04</v>
      </c>
      <c r="G39" s="30">
        <v>0</v>
      </c>
      <c r="H39" s="30">
        <v>0</v>
      </c>
      <c r="I39" s="30">
        <v>0</v>
      </c>
      <c r="J39" s="30">
        <v>0</v>
      </c>
      <c r="K39" s="30">
        <v>104011.19</v>
      </c>
      <c r="L39" s="30">
        <v>0</v>
      </c>
      <c r="M39" s="30">
        <v>0</v>
      </c>
      <c r="N39" s="30">
        <v>0</v>
      </c>
      <c r="O39" s="30">
        <v>0</v>
      </c>
      <c r="P39" s="30"/>
      <c r="Q39" s="30">
        <v>2347643.11</v>
      </c>
      <c r="R39" s="48"/>
      <c r="S39" s="48"/>
      <c r="T39" s="48"/>
    </row>
    <row r="40" spans="1:69" ht="13.5" x14ac:dyDescent="0.25">
      <c r="A40" s="34" t="s">
        <v>31</v>
      </c>
      <c r="B40" s="30"/>
      <c r="C40" s="30">
        <v>127317768.95999999</v>
      </c>
      <c r="D40" s="30">
        <v>332785935.18000007</v>
      </c>
      <c r="E40" s="30">
        <v>319601304.40000004</v>
      </c>
      <c r="F40" s="30">
        <v>306764863.25000006</v>
      </c>
      <c r="G40" s="30">
        <v>280393503.65000004</v>
      </c>
      <c r="H40" s="30">
        <v>263570464.27999997</v>
      </c>
      <c r="I40" s="30">
        <v>249568812.44</v>
      </c>
      <c r="J40" s="30">
        <v>219032864.72999996</v>
      </c>
      <c r="K40" s="30">
        <v>218881870.80000001</v>
      </c>
      <c r="L40" s="30">
        <v>215098672.87</v>
      </c>
      <c r="M40" s="30">
        <v>200372008.88</v>
      </c>
      <c r="N40" s="30">
        <v>199718368.28999999</v>
      </c>
      <c r="O40" s="30">
        <v>196207089.48000002</v>
      </c>
      <c r="P40" s="30"/>
      <c r="Q40" s="30">
        <v>3129313527.210001</v>
      </c>
      <c r="R40" s="48"/>
      <c r="S40" s="48"/>
      <c r="T40" s="48"/>
    </row>
    <row r="41" spans="1:69" ht="13.5" x14ac:dyDescent="0.25">
      <c r="A41" s="34" t="s">
        <v>85</v>
      </c>
      <c r="B41" s="30"/>
      <c r="C41" s="30">
        <v>43288041.446400002</v>
      </c>
      <c r="D41" s="30">
        <v>113147217.9452</v>
      </c>
      <c r="E41" s="30">
        <v>108664443.44000001</v>
      </c>
      <c r="F41" s="30">
        <v>104300053.58000001</v>
      </c>
      <c r="G41" s="30">
        <v>95333791.270000011</v>
      </c>
      <c r="H41" s="30">
        <v>89613957.810000002</v>
      </c>
      <c r="I41" s="30">
        <v>84853396.230000004</v>
      </c>
      <c r="J41" s="30">
        <v>74471174.040000007</v>
      </c>
      <c r="K41" s="30">
        <v>74419836.120000005</v>
      </c>
      <c r="L41" s="30">
        <v>73133548.790000007</v>
      </c>
      <c r="M41" s="30">
        <v>68126483.090000004</v>
      </c>
      <c r="N41" s="30">
        <v>67904245.270000011</v>
      </c>
      <c r="O41" s="30">
        <v>66710410.480000004</v>
      </c>
      <c r="P41" s="30"/>
      <c r="Q41" s="30">
        <v>1063966599.5115997</v>
      </c>
      <c r="R41" s="48"/>
      <c r="S41" s="48"/>
      <c r="T41" s="48"/>
    </row>
    <row r="42" spans="1:69" ht="15.75" x14ac:dyDescent="0.25">
      <c r="A42" s="34" t="s">
        <v>124</v>
      </c>
      <c r="B42" s="30"/>
      <c r="C42" s="30">
        <v>5092710.7584000006</v>
      </c>
      <c r="D42" s="30">
        <v>13311437.4112</v>
      </c>
      <c r="E42" s="30">
        <v>12784052.289999999</v>
      </c>
      <c r="F42" s="30">
        <v>12270594.52</v>
      </c>
      <c r="G42" s="30">
        <v>11215740.17</v>
      </c>
      <c r="H42" s="30">
        <v>10542818.550000001</v>
      </c>
      <c r="I42" s="30">
        <v>9982752.5</v>
      </c>
      <c r="J42" s="30">
        <v>8761314.5800000001</v>
      </c>
      <c r="K42" s="30">
        <v>8755274.8599999994</v>
      </c>
      <c r="L42" s="30">
        <v>8603946.9199999999</v>
      </c>
      <c r="M42" s="30">
        <v>7316620.21</v>
      </c>
      <c r="N42" s="30">
        <v>2064483.9700000002</v>
      </c>
      <c r="O42" s="30">
        <v>3924141.8499999996</v>
      </c>
      <c r="P42" s="30"/>
      <c r="Q42" s="30">
        <v>114625888.58959998</v>
      </c>
      <c r="R42" s="48"/>
      <c r="S42" s="48"/>
      <c r="T42" s="48"/>
    </row>
    <row r="43" spans="1:69" ht="15.75" x14ac:dyDescent="0.25">
      <c r="A43" s="34" t="s">
        <v>126</v>
      </c>
      <c r="B43" s="30"/>
      <c r="C43" s="30">
        <v>6365888.4480000008</v>
      </c>
      <c r="D43" s="30">
        <v>16639296.749000002</v>
      </c>
      <c r="E43" s="30">
        <v>15980065.24</v>
      </c>
      <c r="F43" s="30">
        <v>15338243.149999999</v>
      </c>
      <c r="G43" s="30">
        <v>14019675.240000002</v>
      </c>
      <c r="H43" s="30">
        <v>13178523.310000001</v>
      </c>
      <c r="I43" s="30">
        <v>12478440.680000003</v>
      </c>
      <c r="J43" s="30">
        <v>10951643.26</v>
      </c>
      <c r="K43" s="30">
        <v>10944093.629999999</v>
      </c>
      <c r="L43" s="30">
        <v>10754933.689999999</v>
      </c>
      <c r="M43" s="30">
        <v>10018600.439999999</v>
      </c>
      <c r="N43" s="30">
        <v>11018160.449999999</v>
      </c>
      <c r="O43" s="30">
        <v>11604803.950000001</v>
      </c>
      <c r="P43" s="30"/>
      <c r="Q43" s="30">
        <v>159292368.23699999</v>
      </c>
      <c r="R43" s="48"/>
      <c r="S43" s="48"/>
      <c r="T43" s="48"/>
    </row>
    <row r="44" spans="1:69" ht="15.75" x14ac:dyDescent="0.25">
      <c r="A44" s="34" t="s">
        <v>93</v>
      </c>
      <c r="B44" s="30"/>
      <c r="C44" s="30">
        <v>15278132.2754</v>
      </c>
      <c r="D44" s="30">
        <v>39934312.173600003</v>
      </c>
      <c r="E44" s="30">
        <v>38352156.57</v>
      </c>
      <c r="F44" s="30">
        <v>36802851.450000003</v>
      </c>
      <c r="G44" s="30">
        <v>32892521.310000006</v>
      </c>
      <c r="H44" s="30">
        <v>29851420.32</v>
      </c>
      <c r="I44" s="30">
        <v>27152883.170000006</v>
      </c>
      <c r="J44" s="30">
        <v>23015073.510000002</v>
      </c>
      <c r="K44" s="30">
        <v>22755253.84</v>
      </c>
      <c r="L44" s="30">
        <v>22447864.569999997</v>
      </c>
      <c r="M44" s="30">
        <v>20635586.009999998</v>
      </c>
      <c r="N44" s="30">
        <v>20406634.100000001</v>
      </c>
      <c r="O44" s="30">
        <v>19906840.659999996</v>
      </c>
      <c r="P44" s="30"/>
      <c r="Q44" s="30">
        <v>349431529.95900011</v>
      </c>
      <c r="R44" s="48"/>
      <c r="S44" s="48"/>
      <c r="T44" s="48"/>
    </row>
    <row r="45" spans="1:69" ht="15.75" x14ac:dyDescent="0.25">
      <c r="A45" s="34" t="s">
        <v>107</v>
      </c>
      <c r="B45" s="35"/>
      <c r="C45" s="44" t="s">
        <v>95</v>
      </c>
      <c r="D45" s="44" t="s">
        <v>95</v>
      </c>
      <c r="E45" s="45">
        <v>-3.9618954367373171E-2</v>
      </c>
      <c r="F45" s="45">
        <v>-4.0163919775291101E-2</v>
      </c>
      <c r="G45" s="45">
        <v>-8.5966037050692168E-2</v>
      </c>
      <c r="H45" s="45">
        <v>-5.9997964114744118E-2</v>
      </c>
      <c r="I45" s="45">
        <v>-5.3122992662506863E-2</v>
      </c>
      <c r="J45" s="45">
        <v>-0.12235482234921213</v>
      </c>
      <c r="K45" s="45">
        <v>-6.8936654865048297E-4</v>
      </c>
      <c r="L45" s="45">
        <v>-1.7284199537278444E-2</v>
      </c>
      <c r="M45" s="45">
        <v>-6.8464690151298233E-2</v>
      </c>
      <c r="N45" s="45">
        <v>-3.2621352336266681E-3</v>
      </c>
      <c r="O45" s="45">
        <v>-1.7581151098237689E-2</v>
      </c>
      <c r="P45" s="30"/>
      <c r="Q45" s="45"/>
      <c r="R45" s="48"/>
      <c r="S45" s="48"/>
      <c r="T45" s="48"/>
    </row>
    <row r="46" spans="1:69" ht="13.5" x14ac:dyDescent="0.25">
      <c r="A46" s="34"/>
      <c r="B46" s="35"/>
      <c r="C46" s="44"/>
      <c r="D46" s="44"/>
      <c r="E46" s="45"/>
      <c r="F46" s="45"/>
      <c r="G46" s="45"/>
      <c r="H46" s="45"/>
      <c r="I46" s="45"/>
      <c r="J46" s="45"/>
      <c r="K46" s="45"/>
      <c r="L46" s="45"/>
      <c r="M46" s="45"/>
      <c r="N46" s="45"/>
      <c r="O46" s="45"/>
      <c r="P46" s="30"/>
      <c r="Q46" s="45"/>
      <c r="R46" s="48"/>
      <c r="S46" s="48"/>
      <c r="T46" s="48"/>
    </row>
    <row r="47" spans="1:69" ht="15" x14ac:dyDescent="0.3">
      <c r="A47" s="35"/>
      <c r="B47" s="35"/>
      <c r="C47" s="46"/>
      <c r="D47" s="46"/>
      <c r="E47" s="46"/>
      <c r="F47" s="30"/>
      <c r="G47" s="30"/>
      <c r="H47" s="30"/>
      <c r="I47" s="30"/>
      <c r="J47" s="30"/>
      <c r="K47" s="30"/>
      <c r="L47" s="30"/>
      <c r="M47" s="30"/>
      <c r="N47" s="30"/>
      <c r="O47" s="30"/>
      <c r="P47" s="30"/>
      <c r="Q47" s="30"/>
      <c r="R47" s="48"/>
      <c r="S47" s="48"/>
      <c r="T47" s="48"/>
    </row>
    <row r="48" spans="1:69" ht="15" x14ac:dyDescent="0.3">
      <c r="A48" s="39" t="s">
        <v>50</v>
      </c>
      <c r="B48" s="30"/>
      <c r="C48" s="30"/>
      <c r="D48" s="30"/>
      <c r="E48" s="30"/>
      <c r="F48" s="30"/>
      <c r="G48" s="30"/>
      <c r="H48" s="30"/>
      <c r="I48" s="30"/>
      <c r="J48" s="30"/>
      <c r="K48" s="30"/>
      <c r="L48" s="30"/>
      <c r="M48" s="30"/>
      <c r="N48" s="30"/>
      <c r="O48" s="30"/>
      <c r="P48" s="30"/>
      <c r="Q48" s="30"/>
      <c r="R48" s="48"/>
      <c r="S48" s="48"/>
      <c r="T48" s="48"/>
    </row>
    <row r="49" spans="1:20" ht="13.5" x14ac:dyDescent="0.25">
      <c r="A49" s="34" t="s">
        <v>1</v>
      </c>
      <c r="B49" s="30"/>
      <c r="C49" s="30">
        <v>677700490.39999998</v>
      </c>
      <c r="D49" s="30">
        <v>1970875845.3899999</v>
      </c>
      <c r="E49" s="30">
        <v>2079024196.1400001</v>
      </c>
      <c r="F49" s="30">
        <v>2177754580.2999997</v>
      </c>
      <c r="G49" s="30">
        <v>2239642803.3000002</v>
      </c>
      <c r="H49" s="30">
        <v>2153604961.0099998</v>
      </c>
      <c r="I49" s="30">
        <v>1809654310.8600001</v>
      </c>
      <c r="J49" s="30">
        <v>1568698245.52</v>
      </c>
      <c r="K49" s="30">
        <v>1490102314.2000003</v>
      </c>
      <c r="L49" s="30">
        <v>1391585772.7099998</v>
      </c>
      <c r="M49" s="30">
        <v>1269225697.48</v>
      </c>
      <c r="N49" s="30">
        <v>1258411698.1400001</v>
      </c>
      <c r="O49" s="30">
        <v>1291963761.1399999</v>
      </c>
      <c r="P49" s="30"/>
      <c r="Q49" s="30">
        <v>21378244676.590004</v>
      </c>
      <c r="R49" s="48"/>
      <c r="S49" s="48"/>
      <c r="T49" s="48"/>
    </row>
    <row r="50" spans="1:20" ht="13.5" x14ac:dyDescent="0.25">
      <c r="A50" s="34" t="s">
        <v>2</v>
      </c>
      <c r="B50" s="30"/>
      <c r="C50" s="30">
        <v>614343949.82000005</v>
      </c>
      <c r="D50" s="30">
        <v>1795688239.4300001</v>
      </c>
      <c r="E50" s="30">
        <v>1895845363.3499999</v>
      </c>
      <c r="F50" s="30">
        <v>1982814921.6200001</v>
      </c>
      <c r="G50" s="30">
        <v>2023475561.23</v>
      </c>
      <c r="H50" s="30">
        <v>1946440548.1899996</v>
      </c>
      <c r="I50" s="30">
        <v>1625792026.97</v>
      </c>
      <c r="J50" s="30">
        <v>1403259333.05</v>
      </c>
      <c r="K50" s="30">
        <v>1334783749.5699999</v>
      </c>
      <c r="L50" s="30">
        <v>1245779474.1499999</v>
      </c>
      <c r="M50" s="30">
        <v>1135171205.45</v>
      </c>
      <c r="N50" s="30">
        <v>1123259752.5</v>
      </c>
      <c r="O50" s="30">
        <v>1153810635.4399998</v>
      </c>
      <c r="P50" s="30"/>
      <c r="Q50" s="30">
        <v>19280464760.77</v>
      </c>
      <c r="R50" s="48"/>
      <c r="S50" s="48"/>
      <c r="T50" s="48"/>
    </row>
    <row r="51" spans="1:20" ht="15.75" x14ac:dyDescent="0.25">
      <c r="A51" s="34" t="s">
        <v>89</v>
      </c>
      <c r="B51" s="30"/>
      <c r="C51" s="30">
        <v>843875.07</v>
      </c>
      <c r="D51" s="30">
        <v>13538375.16</v>
      </c>
      <c r="E51" s="30">
        <v>15350598.4</v>
      </c>
      <c r="F51" s="30">
        <v>30240494.210000001</v>
      </c>
      <c r="G51" s="30">
        <v>46413130.350000001</v>
      </c>
      <c r="H51" s="30">
        <v>42277305.539999992</v>
      </c>
      <c r="I51" s="30">
        <v>45420609.089999996</v>
      </c>
      <c r="J51" s="30">
        <v>42024509.640000001</v>
      </c>
      <c r="K51" s="30">
        <v>38476118.400000006</v>
      </c>
      <c r="L51" s="30">
        <v>27535174.57</v>
      </c>
      <c r="M51" s="30">
        <v>22053088.77</v>
      </c>
      <c r="N51" s="30">
        <v>20715077.43</v>
      </c>
      <c r="O51" s="30">
        <v>23271360.770000003</v>
      </c>
      <c r="P51" s="30"/>
      <c r="Q51" s="30">
        <v>368159717.39999998</v>
      </c>
      <c r="R51" s="48"/>
      <c r="S51" s="48"/>
      <c r="T51" s="48"/>
    </row>
    <row r="52" spans="1:20" ht="15.75" x14ac:dyDescent="0.25">
      <c r="A52" s="34" t="s">
        <v>90</v>
      </c>
      <c r="B52" s="30"/>
      <c r="C52" s="30">
        <v>0</v>
      </c>
      <c r="D52" s="30">
        <v>0</v>
      </c>
      <c r="E52" s="30">
        <v>0</v>
      </c>
      <c r="F52" s="30">
        <v>0</v>
      </c>
      <c r="G52" s="30">
        <v>0</v>
      </c>
      <c r="H52" s="30">
        <v>0</v>
      </c>
      <c r="I52" s="30">
        <v>0</v>
      </c>
      <c r="J52" s="30">
        <v>0</v>
      </c>
      <c r="K52" s="30">
        <v>0</v>
      </c>
      <c r="L52" s="30">
        <v>0</v>
      </c>
      <c r="M52" s="30">
        <v>0</v>
      </c>
      <c r="N52" s="30">
        <v>0</v>
      </c>
      <c r="O52" s="30">
        <v>0</v>
      </c>
      <c r="P52" s="30"/>
      <c r="Q52" s="30">
        <v>0</v>
      </c>
      <c r="R52" s="48"/>
      <c r="S52" s="48"/>
      <c r="T52" s="48"/>
    </row>
    <row r="53" spans="1:20" ht="15.75" x14ac:dyDescent="0.25">
      <c r="A53" s="34" t="s">
        <v>91</v>
      </c>
      <c r="B53" s="30"/>
      <c r="C53" s="30">
        <v>0</v>
      </c>
      <c r="D53" s="30">
        <v>24299.64</v>
      </c>
      <c r="E53" s="30">
        <v>21765</v>
      </c>
      <c r="F53" s="30">
        <v>0</v>
      </c>
      <c r="G53" s="30">
        <v>0</v>
      </c>
      <c r="H53" s="30">
        <v>0</v>
      </c>
      <c r="I53" s="30">
        <v>21460</v>
      </c>
      <c r="J53" s="30">
        <v>63150</v>
      </c>
      <c r="K53" s="30">
        <v>192208.38</v>
      </c>
      <c r="L53" s="30">
        <v>1500</v>
      </c>
      <c r="M53" s="30">
        <v>0</v>
      </c>
      <c r="N53" s="30">
        <v>0</v>
      </c>
      <c r="O53" s="30">
        <v>0</v>
      </c>
      <c r="P53" s="30"/>
      <c r="Q53" s="30">
        <v>324383.02</v>
      </c>
      <c r="R53" s="48"/>
      <c r="S53" s="48"/>
      <c r="T53" s="48"/>
    </row>
    <row r="54" spans="1:20" ht="13.5" x14ac:dyDescent="0.25">
      <c r="A54" s="34" t="s">
        <v>31</v>
      </c>
      <c r="B54" s="30"/>
      <c r="C54" s="30">
        <v>62512665.510000005</v>
      </c>
      <c r="D54" s="30">
        <v>161673530.44</v>
      </c>
      <c r="E54" s="30">
        <v>167849999.38999999</v>
      </c>
      <c r="F54" s="30">
        <v>164699164.47000003</v>
      </c>
      <c r="G54" s="30">
        <v>169754111.71999997</v>
      </c>
      <c r="H54" s="30">
        <v>164887107.28</v>
      </c>
      <c r="I54" s="30">
        <v>138463134.80000001</v>
      </c>
      <c r="J54" s="30">
        <v>123477552.82999998</v>
      </c>
      <c r="K54" s="30">
        <v>117034654.61000003</v>
      </c>
      <c r="L54" s="30">
        <v>118272623.98999999</v>
      </c>
      <c r="M54" s="30">
        <v>112001403.26000001</v>
      </c>
      <c r="N54" s="30">
        <v>114436868.20999998</v>
      </c>
      <c r="O54" s="30">
        <v>114881764.93000001</v>
      </c>
      <c r="P54" s="30"/>
      <c r="Q54" s="30">
        <v>1729944581.4399996</v>
      </c>
      <c r="R54" s="48"/>
      <c r="S54" s="48"/>
      <c r="T54" s="48"/>
    </row>
    <row r="55" spans="1:20" ht="13.5" x14ac:dyDescent="0.25">
      <c r="A55" s="34" t="s">
        <v>85</v>
      </c>
      <c r="B55" s="30"/>
      <c r="C55" s="30">
        <v>21254306.273400001</v>
      </c>
      <c r="D55" s="30">
        <v>54969000.343600005</v>
      </c>
      <c r="E55" s="30">
        <v>57068999.790000007</v>
      </c>
      <c r="F55" s="30">
        <v>55997715.999999993</v>
      </c>
      <c r="G55" s="30">
        <v>57716398.079999998</v>
      </c>
      <c r="H55" s="30">
        <v>56061616.480000004</v>
      </c>
      <c r="I55" s="30">
        <v>47077465.890000001</v>
      </c>
      <c r="J55" s="30">
        <v>41982368.020000003</v>
      </c>
      <c r="K55" s="30">
        <v>39791782.680000007</v>
      </c>
      <c r="L55" s="30">
        <v>40212692.32</v>
      </c>
      <c r="M55" s="30">
        <v>38080477.129999995</v>
      </c>
      <c r="N55" s="30">
        <v>38908535.159999996</v>
      </c>
      <c r="O55" s="30">
        <v>39059800.120000005</v>
      </c>
      <c r="P55" s="30"/>
      <c r="Q55" s="30">
        <v>588181158.28700006</v>
      </c>
      <c r="R55" s="48"/>
      <c r="S55" s="48"/>
      <c r="T55" s="48"/>
    </row>
    <row r="56" spans="1:20" ht="15.75" x14ac:dyDescent="0.25">
      <c r="A56" s="34" t="s">
        <v>124</v>
      </c>
      <c r="B56" s="30"/>
      <c r="C56" s="30">
        <v>2500506.6204000004</v>
      </c>
      <c r="D56" s="30">
        <v>6466941.2215999998</v>
      </c>
      <c r="E56" s="30">
        <v>6713999.96</v>
      </c>
      <c r="F56" s="30">
        <v>6587966.54</v>
      </c>
      <c r="G56" s="30">
        <v>6790164.4900000002</v>
      </c>
      <c r="H56" s="30">
        <v>6595484.3199999994</v>
      </c>
      <c r="I56" s="30">
        <v>5538525.4500000002</v>
      </c>
      <c r="J56" s="30">
        <v>4939102.16</v>
      </c>
      <c r="K56" s="30">
        <v>4681386.2</v>
      </c>
      <c r="L56" s="30">
        <v>4730904.97</v>
      </c>
      <c r="M56" s="30">
        <v>4076182.3499999996</v>
      </c>
      <c r="N56" s="30">
        <v>1160244.4900000002</v>
      </c>
      <c r="O56" s="30">
        <v>2297635.3300000005</v>
      </c>
      <c r="P56" s="30"/>
      <c r="Q56" s="30">
        <v>63079044.101999983</v>
      </c>
      <c r="R56" s="48"/>
      <c r="S56" s="48"/>
      <c r="T56" s="48"/>
    </row>
    <row r="57" spans="1:20" ht="15.75" x14ac:dyDescent="0.25">
      <c r="A57" s="34" t="s">
        <v>126</v>
      </c>
      <c r="B57" s="30"/>
      <c r="C57" s="30">
        <v>3125633.2755000005</v>
      </c>
      <c r="D57" s="30">
        <v>8083676.6419999981</v>
      </c>
      <c r="E57" s="30">
        <v>8392500.0600000005</v>
      </c>
      <c r="F57" s="30">
        <v>8234958.2999999998</v>
      </c>
      <c r="G57" s="30">
        <v>8487705.6899999995</v>
      </c>
      <c r="H57" s="30">
        <v>8244355.4299999978</v>
      </c>
      <c r="I57" s="30">
        <v>6923156.7699999986</v>
      </c>
      <c r="J57" s="30">
        <v>6173877.75</v>
      </c>
      <c r="K57" s="30">
        <v>5851732.8199999984</v>
      </c>
      <c r="L57" s="30">
        <v>5913631.2199999988</v>
      </c>
      <c r="M57" s="30">
        <v>5600070.21</v>
      </c>
      <c r="N57" s="30">
        <v>6301965.7800000003</v>
      </c>
      <c r="O57" s="30">
        <v>6789571.6900000004</v>
      </c>
      <c r="P57" s="30"/>
      <c r="Q57" s="30">
        <v>88122835.637499988</v>
      </c>
      <c r="R57" s="48"/>
      <c r="S57" s="48"/>
      <c r="T57" s="48"/>
    </row>
    <row r="58" spans="1:20" ht="15.75" x14ac:dyDescent="0.25">
      <c r="A58" s="34" t="s">
        <v>93</v>
      </c>
      <c r="B58" s="30"/>
      <c r="C58" s="30">
        <v>7501519.8611999992</v>
      </c>
      <c r="D58" s="30">
        <v>19400823.6448</v>
      </c>
      <c r="E58" s="30">
        <v>20141999.890000001</v>
      </c>
      <c r="F58" s="30">
        <v>19758709.259999998</v>
      </c>
      <c r="G58" s="30">
        <v>19918012.830000002</v>
      </c>
      <c r="H58" s="30">
        <v>18700041.609999999</v>
      </c>
      <c r="I58" s="30">
        <v>15093329.199999999</v>
      </c>
      <c r="J58" s="30">
        <v>12998365.969999999</v>
      </c>
      <c r="K58" s="30">
        <v>12184874.970000001</v>
      </c>
      <c r="L58" s="30">
        <v>12343414.639999999</v>
      </c>
      <c r="M58" s="30">
        <v>11548816.140000001</v>
      </c>
      <c r="N58" s="30">
        <v>11706193.32</v>
      </c>
      <c r="O58" s="30">
        <v>11656355.59</v>
      </c>
      <c r="P58" s="30"/>
      <c r="Q58" s="30">
        <v>192952456.92599997</v>
      </c>
      <c r="R58" s="48"/>
      <c r="S58" s="48"/>
      <c r="T58" s="48"/>
    </row>
    <row r="59" spans="1:20" ht="15.75" x14ac:dyDescent="0.25">
      <c r="A59" s="34" t="s">
        <v>107</v>
      </c>
      <c r="B59" s="30"/>
      <c r="C59" s="44" t="s">
        <v>95</v>
      </c>
      <c r="D59" s="44" t="s">
        <v>95</v>
      </c>
      <c r="E59" s="45">
        <v>3.8203340603687685E-2</v>
      </c>
      <c r="F59" s="45">
        <v>-1.8771730303549061E-2</v>
      </c>
      <c r="G59" s="45">
        <v>3.0692002999934465E-2</v>
      </c>
      <c r="H59" s="45">
        <v>-2.8670907530227163E-2</v>
      </c>
      <c r="I59" s="45">
        <v>-0.1602549339114101</v>
      </c>
      <c r="J59" s="45">
        <v>-0.10822795534454432</v>
      </c>
      <c r="K59" s="45">
        <v>-5.217870027656224E-2</v>
      </c>
      <c r="L59" s="45">
        <v>1.0577801798324682E-2</v>
      </c>
      <c r="M59" s="45">
        <v>-5.302343448920372E-2</v>
      </c>
      <c r="N59" s="45">
        <v>2.1744950323044489E-2</v>
      </c>
      <c r="O59" s="45">
        <v>3.8877044344101655E-3</v>
      </c>
      <c r="P59" s="30"/>
      <c r="Q59" s="45"/>
    </row>
    <row r="60" spans="1:20" ht="13.5" x14ac:dyDescent="0.25">
      <c r="A60" s="34"/>
      <c r="B60" s="30"/>
      <c r="C60" s="45"/>
      <c r="D60" s="45"/>
      <c r="E60" s="45"/>
      <c r="F60" s="30"/>
      <c r="G60" s="30"/>
      <c r="H60" s="30"/>
      <c r="I60" s="30"/>
      <c r="J60" s="30"/>
      <c r="K60" s="30"/>
      <c r="L60" s="30"/>
      <c r="M60" s="30"/>
      <c r="N60" s="30"/>
      <c r="O60" s="30"/>
      <c r="P60" s="30"/>
      <c r="Q60" s="30"/>
    </row>
    <row r="61" spans="1:20" ht="13.5" x14ac:dyDescent="0.25">
      <c r="A61" s="34"/>
      <c r="B61" s="30"/>
      <c r="C61" s="30"/>
      <c r="D61" s="30"/>
      <c r="E61" s="30"/>
      <c r="F61" s="30"/>
      <c r="G61" s="30"/>
      <c r="H61" s="30"/>
      <c r="I61" s="30"/>
      <c r="J61" s="30"/>
      <c r="K61" s="30"/>
      <c r="L61" s="30"/>
      <c r="M61" s="30"/>
      <c r="N61" s="30"/>
      <c r="O61" s="30"/>
      <c r="P61" s="30"/>
      <c r="Q61" s="30"/>
    </row>
    <row r="62" spans="1:20" ht="15" x14ac:dyDescent="0.3">
      <c r="A62" s="39" t="s">
        <v>74</v>
      </c>
      <c r="B62" s="30"/>
      <c r="C62" s="30"/>
      <c r="D62" s="30"/>
      <c r="E62" s="30"/>
      <c r="F62" s="30"/>
      <c r="G62" s="30"/>
      <c r="H62" s="30"/>
      <c r="I62" s="30"/>
      <c r="J62" s="30"/>
      <c r="K62" s="30"/>
      <c r="L62" s="30"/>
      <c r="M62" s="30"/>
      <c r="N62" s="30"/>
      <c r="O62" s="30"/>
      <c r="P62" s="30"/>
      <c r="Q62" s="30"/>
    </row>
    <row r="63" spans="1:20" ht="13.5" x14ac:dyDescent="0.25">
      <c r="A63" s="34" t="s">
        <v>1</v>
      </c>
      <c r="B63" s="30"/>
      <c r="C63" s="30">
        <v>167257764.39000002</v>
      </c>
      <c r="D63" s="30">
        <v>2746511826.8299999</v>
      </c>
      <c r="E63" s="30">
        <v>3219730064.0199995</v>
      </c>
      <c r="F63" s="30">
        <v>3408098613.1599994</v>
      </c>
      <c r="G63" s="30">
        <v>3140985436.9299998</v>
      </c>
      <c r="H63" s="30">
        <v>3094730602.6000004</v>
      </c>
      <c r="I63" s="30">
        <v>3048194864.9499998</v>
      </c>
      <c r="J63" s="30">
        <v>2850301635.5999999</v>
      </c>
      <c r="K63" s="30">
        <v>2777912067.3800001</v>
      </c>
      <c r="L63" s="30">
        <v>3001865132.0899997</v>
      </c>
      <c r="M63" s="30">
        <v>2923054378.7099996</v>
      </c>
      <c r="N63" s="30">
        <v>2930237839.4099998</v>
      </c>
      <c r="O63" s="30">
        <v>2783231883.2800002</v>
      </c>
      <c r="P63" s="30"/>
      <c r="Q63" s="30">
        <v>36092112109.350006</v>
      </c>
      <c r="R63" s="48"/>
      <c r="S63" s="48"/>
      <c r="T63" s="48"/>
    </row>
    <row r="64" spans="1:20" ht="13.5" x14ac:dyDescent="0.25">
      <c r="A64" s="34" t="s">
        <v>2</v>
      </c>
      <c r="B64" s="30"/>
      <c r="C64" s="30">
        <v>153851601.53000003</v>
      </c>
      <c r="D64" s="30">
        <v>2515357187.3200002</v>
      </c>
      <c r="E64" s="30">
        <v>2955235200.7999997</v>
      </c>
      <c r="F64" s="30">
        <v>3147026545.2999997</v>
      </c>
      <c r="G64" s="30">
        <v>2890487676.6399999</v>
      </c>
      <c r="H64" s="30">
        <v>2843339704.5500002</v>
      </c>
      <c r="I64" s="30">
        <v>2807389619.2700005</v>
      </c>
      <c r="J64" s="30">
        <v>2629462975.8700004</v>
      </c>
      <c r="K64" s="30">
        <v>2564088160.0100002</v>
      </c>
      <c r="L64" s="30">
        <v>2775894439.9399996</v>
      </c>
      <c r="M64" s="30">
        <v>2705144362.3700004</v>
      </c>
      <c r="N64" s="30">
        <v>2687608699.2800002</v>
      </c>
      <c r="O64" s="30">
        <v>2508856099.6500001</v>
      </c>
      <c r="P64" s="30"/>
      <c r="Q64" s="30">
        <v>33183742272.529991</v>
      </c>
      <c r="R64" s="48"/>
      <c r="S64" s="48"/>
      <c r="T64" s="48"/>
    </row>
    <row r="65" spans="1:20" ht="15.75" x14ac:dyDescent="0.25">
      <c r="A65" s="34" t="s">
        <v>89</v>
      </c>
      <c r="B65" s="30"/>
      <c r="C65" s="30">
        <v>0</v>
      </c>
      <c r="D65" s="30">
        <v>0</v>
      </c>
      <c r="E65" s="30">
        <v>0</v>
      </c>
      <c r="F65" s="30">
        <v>0</v>
      </c>
      <c r="G65" s="30">
        <v>0</v>
      </c>
      <c r="H65" s="30">
        <v>0</v>
      </c>
      <c r="I65" s="30">
        <v>0</v>
      </c>
      <c r="J65" s="30">
        <v>0</v>
      </c>
      <c r="K65" s="30">
        <v>0</v>
      </c>
      <c r="L65" s="30">
        <v>0</v>
      </c>
      <c r="M65" s="30">
        <v>0</v>
      </c>
      <c r="N65" s="30">
        <v>33108866.82</v>
      </c>
      <c r="O65" s="30">
        <v>62420056.730000004</v>
      </c>
      <c r="P65" s="30"/>
      <c r="Q65" s="30">
        <v>95528923.550000012</v>
      </c>
      <c r="R65" s="48"/>
      <c r="S65" s="48"/>
      <c r="T65" s="48"/>
    </row>
    <row r="66" spans="1:20" ht="15.75" x14ac:dyDescent="0.25">
      <c r="A66" s="34" t="s">
        <v>90</v>
      </c>
      <c r="B66" s="30"/>
      <c r="C66" s="30">
        <v>0</v>
      </c>
      <c r="D66" s="30">
        <v>7860443.1699999999</v>
      </c>
      <c r="E66" s="30">
        <v>32531341.740000002</v>
      </c>
      <c r="F66" s="30">
        <v>56142027.649999999</v>
      </c>
      <c r="G66" s="30">
        <v>60127913.640000001</v>
      </c>
      <c r="H66" s="30">
        <v>65986921.050000012</v>
      </c>
      <c r="I66" s="30">
        <v>69182278.210000008</v>
      </c>
      <c r="J66" s="30">
        <v>66297005.350000009</v>
      </c>
      <c r="K66" s="30">
        <v>63360954.809999995</v>
      </c>
      <c r="L66" s="30">
        <v>75744880.089999989</v>
      </c>
      <c r="M66" s="30">
        <v>72558777.150000006</v>
      </c>
      <c r="N66" s="30">
        <v>42639506.300000004</v>
      </c>
      <c r="O66" s="30">
        <v>0</v>
      </c>
      <c r="P66" s="30"/>
      <c r="Q66" s="30">
        <v>612432049.15999985</v>
      </c>
      <c r="R66" s="48"/>
      <c r="S66" s="48"/>
      <c r="T66" s="48"/>
    </row>
    <row r="67" spans="1:20" ht="15.75" x14ac:dyDescent="0.25">
      <c r="A67" s="34" t="s">
        <v>91</v>
      </c>
      <c r="B67" s="30"/>
      <c r="C67" s="30">
        <v>0</v>
      </c>
      <c r="D67" s="30">
        <v>49115.29</v>
      </c>
      <c r="E67" s="30">
        <v>-5694.02</v>
      </c>
      <c r="F67" s="30">
        <v>0</v>
      </c>
      <c r="G67" s="30">
        <v>0</v>
      </c>
      <c r="H67" s="30">
        <v>3265</v>
      </c>
      <c r="I67" s="30">
        <v>0</v>
      </c>
      <c r="J67" s="30">
        <v>8339.0300000000007</v>
      </c>
      <c r="K67" s="30">
        <v>176811.88</v>
      </c>
      <c r="L67" s="30">
        <v>0</v>
      </c>
      <c r="M67" s="30">
        <v>0</v>
      </c>
      <c r="N67" s="30">
        <v>0</v>
      </c>
      <c r="O67" s="30">
        <v>0</v>
      </c>
      <c r="P67" s="30"/>
      <c r="Q67" s="30">
        <v>231837.18</v>
      </c>
      <c r="R67" s="48"/>
      <c r="S67" s="48"/>
      <c r="T67" s="48"/>
    </row>
    <row r="68" spans="1:20" ht="13.5" x14ac:dyDescent="0.25">
      <c r="A68" s="34" t="s">
        <v>31</v>
      </c>
      <c r="B68" s="30"/>
      <c r="C68" s="30">
        <v>13406162.859999998</v>
      </c>
      <c r="D68" s="30">
        <v>231203754.79999995</v>
      </c>
      <c r="E68" s="30">
        <v>264489169.20000005</v>
      </c>
      <c r="F68" s="30">
        <v>261072067.85999992</v>
      </c>
      <c r="G68" s="30">
        <v>250497760.29000002</v>
      </c>
      <c r="H68" s="30">
        <v>251394163.05000004</v>
      </c>
      <c r="I68" s="30">
        <v>240805245.68000004</v>
      </c>
      <c r="J68" s="30">
        <v>220846998.75999999</v>
      </c>
      <c r="K68" s="30">
        <v>214000719.24999997</v>
      </c>
      <c r="L68" s="30">
        <v>225970692.14999998</v>
      </c>
      <c r="M68" s="30">
        <v>217910016.34000006</v>
      </c>
      <c r="N68" s="30">
        <v>209520273.31000003</v>
      </c>
      <c r="O68" s="30">
        <v>211955726.89999998</v>
      </c>
      <c r="P68" s="30"/>
      <c r="Q68" s="30">
        <v>2813072750.4500003</v>
      </c>
      <c r="R68" s="48"/>
      <c r="S68" s="48"/>
      <c r="T68" s="48"/>
    </row>
    <row r="69" spans="1:20" ht="13.5" x14ac:dyDescent="0.25">
      <c r="A69" s="34" t="s">
        <v>85</v>
      </c>
      <c r="B69" s="30"/>
      <c r="C69" s="30">
        <v>4558095.3723999988</v>
      </c>
      <c r="D69" s="30">
        <v>78609276.635600001</v>
      </c>
      <c r="E69" s="30">
        <v>89926317.560000002</v>
      </c>
      <c r="F69" s="30">
        <v>88764503.079999998</v>
      </c>
      <c r="G69" s="30">
        <v>85169238.5</v>
      </c>
      <c r="H69" s="30">
        <v>85474015.439999983</v>
      </c>
      <c r="I69" s="30">
        <v>81873783.489999995</v>
      </c>
      <c r="J69" s="30">
        <v>75087979.569999993</v>
      </c>
      <c r="K69" s="30">
        <v>72760244.570000008</v>
      </c>
      <c r="L69" s="30">
        <v>76830035.349999994</v>
      </c>
      <c r="M69" s="30">
        <v>74089405.480000004</v>
      </c>
      <c r="N69" s="30">
        <v>71236893.070000008</v>
      </c>
      <c r="O69" s="30">
        <v>72064947.170000017</v>
      </c>
      <c r="P69" s="30"/>
      <c r="Q69" s="30">
        <v>956444735.28800011</v>
      </c>
      <c r="R69" s="48"/>
      <c r="S69" s="48"/>
      <c r="T69" s="48"/>
    </row>
    <row r="70" spans="1:20" ht="15.75" x14ac:dyDescent="0.25">
      <c r="A70" s="34" t="s">
        <v>124</v>
      </c>
      <c r="B70" s="30"/>
      <c r="C70" s="30">
        <v>536246.51439999987</v>
      </c>
      <c r="D70" s="30">
        <v>9248150.1736000013</v>
      </c>
      <c r="E70" s="30">
        <v>10579566.729999997</v>
      </c>
      <c r="F70" s="30">
        <v>10442882.729999999</v>
      </c>
      <c r="G70" s="30">
        <v>10019910.259999998</v>
      </c>
      <c r="H70" s="30">
        <v>10055766.51</v>
      </c>
      <c r="I70" s="30">
        <v>9632209.7599999998</v>
      </c>
      <c r="J70" s="30">
        <v>8833879.9399999995</v>
      </c>
      <c r="K70" s="30">
        <v>8560028.7999999989</v>
      </c>
      <c r="L70" s="30">
        <v>9038827.7700000014</v>
      </c>
      <c r="M70" s="30">
        <v>7976898.9799999995</v>
      </c>
      <c r="N70" s="30">
        <v>2083545.9199999997</v>
      </c>
      <c r="O70" s="30">
        <v>4239114.55</v>
      </c>
      <c r="P70" s="30"/>
      <c r="Q70" s="30">
        <v>101247028.63800003</v>
      </c>
      <c r="R70" s="48"/>
      <c r="S70" s="48"/>
      <c r="T70" s="48"/>
    </row>
    <row r="71" spans="1:20" ht="15.75" x14ac:dyDescent="0.25">
      <c r="A71" s="34" t="s">
        <v>126</v>
      </c>
      <c r="B71" s="30"/>
      <c r="C71" s="30">
        <v>670308.14299999957</v>
      </c>
      <c r="D71" s="30">
        <v>11560187.791999999</v>
      </c>
      <c r="E71" s="30">
        <v>13224458.57</v>
      </c>
      <c r="F71" s="30">
        <v>13053603.499999996</v>
      </c>
      <c r="G71" s="30">
        <v>12524888.02</v>
      </c>
      <c r="H71" s="30">
        <v>12569708.199999999</v>
      </c>
      <c r="I71" s="30">
        <v>12040262.369999999</v>
      </c>
      <c r="J71" s="30">
        <v>11042349.99</v>
      </c>
      <c r="K71" s="30">
        <v>10700036.000000002</v>
      </c>
      <c r="L71" s="30">
        <v>11298534.76</v>
      </c>
      <c r="M71" s="30">
        <v>10895500.870000001</v>
      </c>
      <c r="N71" s="30">
        <v>11517786.73</v>
      </c>
      <c r="O71" s="30">
        <v>12532169.25</v>
      </c>
      <c r="P71" s="30"/>
      <c r="Q71" s="30">
        <v>143629794.19500002</v>
      </c>
      <c r="R71" s="48"/>
      <c r="S71" s="48"/>
      <c r="T71" s="48"/>
    </row>
    <row r="72" spans="1:20" ht="15.75" x14ac:dyDescent="0.25">
      <c r="A72" s="34" t="s">
        <v>93</v>
      </c>
      <c r="B72" s="30"/>
      <c r="C72" s="30">
        <v>1608739.5431999995</v>
      </c>
      <c r="D72" s="30">
        <v>27744450.610799998</v>
      </c>
      <c r="E72" s="30">
        <v>31738700.259999998</v>
      </c>
      <c r="F72" s="30">
        <v>31320408.510000002</v>
      </c>
      <c r="G72" s="30">
        <v>29381709.530000001</v>
      </c>
      <c r="H72" s="30">
        <v>28459807.599999998</v>
      </c>
      <c r="I72" s="30">
        <v>26249423.460000001</v>
      </c>
      <c r="J72" s="30">
        <v>23242902.420000002</v>
      </c>
      <c r="K72" s="30">
        <v>22306838.640000004</v>
      </c>
      <c r="L72" s="30">
        <v>23588195.759999998</v>
      </c>
      <c r="M72" s="30">
        <v>22434192.350000001</v>
      </c>
      <c r="N72" s="30">
        <v>21423686.789999999</v>
      </c>
      <c r="O72" s="30">
        <v>21523726.160000004</v>
      </c>
      <c r="P72" s="30"/>
      <c r="Q72" s="30">
        <v>311022781.634</v>
      </c>
      <c r="R72" s="48"/>
      <c r="S72" s="48"/>
      <c r="T72" s="48"/>
    </row>
    <row r="73" spans="1:20" ht="15.75" x14ac:dyDescent="0.25">
      <c r="A73" s="34" t="s">
        <v>107</v>
      </c>
      <c r="B73" s="30"/>
      <c r="C73" s="44" t="s">
        <v>95</v>
      </c>
      <c r="D73" s="44" t="s">
        <v>95</v>
      </c>
      <c r="E73" s="45">
        <v>0.14396571729033236</v>
      </c>
      <c r="F73" s="45">
        <v>-1.2919626729275269E-2</v>
      </c>
      <c r="G73" s="45">
        <v>-4.0503404506951668E-2</v>
      </c>
      <c r="H73" s="45">
        <v>3.578486126831093E-3</v>
      </c>
      <c r="I73" s="45">
        <v>-4.2120776558738027E-2</v>
      </c>
      <c r="J73" s="45">
        <v>-8.2881279698209132E-2</v>
      </c>
      <c r="K73" s="45">
        <v>-3.10001020998254E-2</v>
      </c>
      <c r="L73" s="45">
        <v>5.5934264809719858E-2</v>
      </c>
      <c r="M73" s="45">
        <v>-3.5671333009190474E-2</v>
      </c>
      <c r="N73" s="45">
        <v>-3.8500951773183772E-2</v>
      </c>
      <c r="O73" s="45">
        <v>1.1623951952356031E-2</v>
      </c>
      <c r="P73" s="30"/>
      <c r="Q73" s="45"/>
    </row>
    <row r="74" spans="1:20" ht="13.5" x14ac:dyDescent="0.25">
      <c r="A74" s="34"/>
      <c r="B74" s="30"/>
      <c r="C74" s="30"/>
      <c r="D74" s="30"/>
      <c r="E74" s="30"/>
      <c r="F74" s="30"/>
      <c r="G74" s="30"/>
      <c r="H74" s="30"/>
      <c r="I74" s="30"/>
      <c r="J74" s="30"/>
      <c r="K74" s="30"/>
      <c r="L74" s="30"/>
      <c r="M74" s="30"/>
      <c r="N74" s="30"/>
      <c r="O74" s="30"/>
      <c r="P74" s="30"/>
      <c r="Q74" s="30"/>
    </row>
    <row r="75" spans="1:20" ht="13.5" x14ac:dyDescent="0.25">
      <c r="A75" s="34"/>
      <c r="B75" s="30"/>
      <c r="C75" s="30"/>
      <c r="D75" s="30"/>
      <c r="E75" s="30"/>
      <c r="F75" s="30"/>
      <c r="G75" s="30"/>
      <c r="H75" s="30"/>
      <c r="I75" s="30"/>
      <c r="J75" s="30"/>
      <c r="K75" s="30"/>
      <c r="L75" s="30"/>
      <c r="M75" s="30"/>
      <c r="N75" s="30"/>
      <c r="O75" s="30"/>
      <c r="P75" s="30"/>
      <c r="Q75" s="30"/>
    </row>
    <row r="76" spans="1:20" ht="15" x14ac:dyDescent="0.3">
      <c r="A76" s="39" t="s">
        <v>87</v>
      </c>
      <c r="B76" s="30"/>
      <c r="C76" s="30"/>
      <c r="D76" s="30"/>
      <c r="E76" s="30"/>
      <c r="F76" s="30"/>
      <c r="G76" s="30"/>
      <c r="H76" s="30"/>
      <c r="I76" s="30"/>
      <c r="J76" s="30"/>
      <c r="K76" s="30"/>
      <c r="L76" s="30"/>
      <c r="M76" s="30"/>
      <c r="N76" s="30"/>
      <c r="O76" s="30"/>
      <c r="P76" s="30"/>
      <c r="Q76" s="30"/>
    </row>
    <row r="77" spans="1:20" ht="13.5" x14ac:dyDescent="0.25">
      <c r="A77" s="34" t="s">
        <v>1</v>
      </c>
      <c r="B77" s="30"/>
      <c r="C77" s="30"/>
      <c r="D77" s="30">
        <v>1555006011.4799998</v>
      </c>
      <c r="E77" s="30">
        <v>2408274160.3000002</v>
      </c>
      <c r="F77" s="30">
        <v>2097707866.3499999</v>
      </c>
      <c r="G77" s="30">
        <v>1997425010.9300003</v>
      </c>
      <c r="H77" s="30">
        <v>2014881883.4499996</v>
      </c>
      <c r="I77" s="30">
        <v>1890014944.6930001</v>
      </c>
      <c r="J77" s="30">
        <v>1773021023.6900001</v>
      </c>
      <c r="K77" s="30">
        <v>1797346947.5299997</v>
      </c>
      <c r="L77" s="30">
        <v>1821444759.8700001</v>
      </c>
      <c r="M77" s="30">
        <v>1894693313.4399998</v>
      </c>
      <c r="N77" s="30">
        <v>1948309400.4599998</v>
      </c>
      <c r="O77" s="30">
        <v>1896582400.8</v>
      </c>
      <c r="P77" s="30"/>
      <c r="Q77" s="30">
        <v>23094707722.992992</v>
      </c>
      <c r="R77" s="48"/>
      <c r="S77" s="48"/>
      <c r="T77" s="48"/>
    </row>
    <row r="78" spans="1:20" ht="13.5" x14ac:dyDescent="0.25">
      <c r="A78" s="34" t="s">
        <v>2</v>
      </c>
      <c r="B78" s="30"/>
      <c r="C78" s="30"/>
      <c r="D78" s="30">
        <v>1438010256.0500002</v>
      </c>
      <c r="E78" s="30">
        <v>2202750243.7700005</v>
      </c>
      <c r="F78" s="30">
        <v>1912856023.6199999</v>
      </c>
      <c r="G78" s="30">
        <v>1809671050.5999999</v>
      </c>
      <c r="H78" s="30">
        <v>1824023196.3499999</v>
      </c>
      <c r="I78" s="30">
        <v>1709283691.46</v>
      </c>
      <c r="J78" s="30">
        <v>1599403081.1799996</v>
      </c>
      <c r="K78" s="30">
        <v>1619813800.77</v>
      </c>
      <c r="L78" s="30">
        <v>1641719953.4199998</v>
      </c>
      <c r="M78" s="30">
        <v>1712144989.1200004</v>
      </c>
      <c r="N78" s="30">
        <v>1758207223.1899998</v>
      </c>
      <c r="O78" s="30">
        <v>1712723019.3599999</v>
      </c>
      <c r="P78" s="30"/>
      <c r="Q78" s="30">
        <v>20940606528.890003</v>
      </c>
      <c r="R78" s="48"/>
      <c r="S78" s="48"/>
      <c r="T78" s="48"/>
    </row>
    <row r="79" spans="1:20" ht="15.75" x14ac:dyDescent="0.25">
      <c r="A79" s="34" t="s">
        <v>89</v>
      </c>
      <c r="B79" s="30"/>
      <c r="C79" s="30"/>
      <c r="D79" s="30">
        <v>6403730.1699999999</v>
      </c>
      <c r="E79" s="30">
        <v>25312969.75</v>
      </c>
      <c r="F79" s="30">
        <v>39412761.670000002</v>
      </c>
      <c r="G79" s="30">
        <v>41759937.869999997</v>
      </c>
      <c r="H79" s="30">
        <v>42320527.899999999</v>
      </c>
      <c r="I79" s="30">
        <v>34136445.239999995</v>
      </c>
      <c r="J79" s="30">
        <v>32773283</v>
      </c>
      <c r="K79" s="30">
        <v>38454749.640000001</v>
      </c>
      <c r="L79" s="30">
        <v>36136369.499999993</v>
      </c>
      <c r="M79" s="30">
        <v>40328245.920000002</v>
      </c>
      <c r="N79" s="30">
        <v>43104587.93</v>
      </c>
      <c r="O79" s="30">
        <v>38376078.269999996</v>
      </c>
      <c r="P79" s="30"/>
      <c r="Q79" s="30">
        <v>418519686.85999995</v>
      </c>
      <c r="R79" s="48"/>
      <c r="S79" s="48"/>
      <c r="T79" s="48"/>
    </row>
    <row r="80" spans="1:20" ht="15.75" x14ac:dyDescent="0.25">
      <c r="A80" s="34" t="s">
        <v>90</v>
      </c>
      <c r="B80" s="30"/>
      <c r="C80" s="30"/>
      <c r="D80" s="30">
        <v>0</v>
      </c>
      <c r="E80" s="30">
        <v>0</v>
      </c>
      <c r="F80" s="30">
        <v>0</v>
      </c>
      <c r="G80" s="30">
        <v>0</v>
      </c>
      <c r="H80" s="30">
        <v>0</v>
      </c>
      <c r="I80" s="30">
        <v>0</v>
      </c>
      <c r="J80" s="30">
        <v>0</v>
      </c>
      <c r="K80" s="30">
        <v>0</v>
      </c>
      <c r="L80" s="30">
        <v>0</v>
      </c>
      <c r="M80" s="30">
        <v>25.01</v>
      </c>
      <c r="N80" s="30">
        <v>0.01</v>
      </c>
      <c r="O80" s="30">
        <v>197336.03</v>
      </c>
      <c r="P80" s="30"/>
      <c r="Q80" s="30">
        <v>197361.05</v>
      </c>
      <c r="R80" s="48"/>
      <c r="S80" s="48"/>
      <c r="T80" s="48"/>
    </row>
    <row r="81" spans="1:20" ht="15.75" x14ac:dyDescent="0.25">
      <c r="A81" s="34" t="s">
        <v>91</v>
      </c>
      <c r="B81" s="30"/>
      <c r="C81" s="30"/>
      <c r="D81" s="30">
        <v>0</v>
      </c>
      <c r="E81" s="30">
        <v>0</v>
      </c>
      <c r="F81" s="30">
        <v>4.5</v>
      </c>
      <c r="G81" s="30">
        <v>0</v>
      </c>
      <c r="H81" s="30">
        <v>0</v>
      </c>
      <c r="I81" s="30">
        <v>0</v>
      </c>
      <c r="J81" s="30">
        <v>0</v>
      </c>
      <c r="K81" s="30">
        <v>110225.15</v>
      </c>
      <c r="L81" s="30">
        <v>0</v>
      </c>
      <c r="M81" s="30">
        <v>0</v>
      </c>
      <c r="N81" s="30">
        <v>0</v>
      </c>
      <c r="O81" s="30">
        <v>0</v>
      </c>
      <c r="P81" s="30"/>
      <c r="Q81" s="30">
        <v>110229.65</v>
      </c>
      <c r="R81" s="48"/>
      <c r="S81" s="48"/>
      <c r="T81" s="48"/>
    </row>
    <row r="82" spans="1:20" ht="13.5" x14ac:dyDescent="0.25">
      <c r="A82" s="34" t="s">
        <v>31</v>
      </c>
      <c r="B82" s="30"/>
      <c r="C82" s="30"/>
      <c r="D82" s="30">
        <v>110592025.25999998</v>
      </c>
      <c r="E82" s="30">
        <v>180210946.78</v>
      </c>
      <c r="F82" s="30">
        <v>145439085.56</v>
      </c>
      <c r="G82" s="30">
        <v>145994022.45999998</v>
      </c>
      <c r="H82" s="30">
        <v>148538159.19999999</v>
      </c>
      <c r="I82" s="30">
        <v>146594807.993</v>
      </c>
      <c r="J82" s="30">
        <v>140844659.50999999</v>
      </c>
      <c r="K82" s="30">
        <v>139188622.27000001</v>
      </c>
      <c r="L82" s="30">
        <v>143588436.94999999</v>
      </c>
      <c r="M82" s="30">
        <v>142220078.40000004</v>
      </c>
      <c r="N82" s="30">
        <v>146997589.34</v>
      </c>
      <c r="O82" s="30">
        <v>145483303.16999999</v>
      </c>
      <c r="P82" s="30"/>
      <c r="Q82" s="30">
        <v>1735691736.8929996</v>
      </c>
      <c r="R82" s="48"/>
      <c r="S82" s="48"/>
      <c r="T82" s="48"/>
    </row>
    <row r="83" spans="1:20" ht="13.5" x14ac:dyDescent="0.25">
      <c r="A83" s="34" t="s">
        <v>85</v>
      </c>
      <c r="B83" s="30"/>
      <c r="C83" s="30"/>
      <c r="D83" s="30">
        <v>37601288.599999994</v>
      </c>
      <c r="E83" s="30">
        <v>61271721.989999987</v>
      </c>
      <c r="F83" s="30">
        <v>49449289.110000007</v>
      </c>
      <c r="G83" s="30">
        <v>49637967.669999994</v>
      </c>
      <c r="H83" s="30">
        <v>50502974.200000003</v>
      </c>
      <c r="I83" s="30">
        <v>49842234.810000002</v>
      </c>
      <c r="J83" s="30">
        <v>47887184.349999994</v>
      </c>
      <c r="K83" s="30">
        <v>47324131.630000003</v>
      </c>
      <c r="L83" s="30">
        <v>48820068.549999997</v>
      </c>
      <c r="M83" s="30">
        <v>48354826.670000002</v>
      </c>
      <c r="N83" s="30">
        <v>49979180.439999998</v>
      </c>
      <c r="O83" s="30">
        <v>49464323.140000001</v>
      </c>
      <c r="P83" s="30"/>
      <c r="Q83" s="30">
        <v>590135191.15999997</v>
      </c>
      <c r="R83" s="48"/>
      <c r="S83" s="48"/>
      <c r="T83" s="48"/>
    </row>
    <row r="84" spans="1:20" ht="15.75" x14ac:dyDescent="0.25">
      <c r="A84" s="34" t="s">
        <v>124</v>
      </c>
      <c r="B84" s="30"/>
      <c r="C84" s="30"/>
      <c r="D84" s="30">
        <v>4423681.04</v>
      </c>
      <c r="E84" s="30">
        <v>7208437.8099999996</v>
      </c>
      <c r="F84" s="30">
        <v>5817563.419999999</v>
      </c>
      <c r="G84" s="30">
        <v>5839761.0299999993</v>
      </c>
      <c r="H84" s="30">
        <v>5941526.2999999998</v>
      </c>
      <c r="I84" s="30">
        <v>5863792.3900000006</v>
      </c>
      <c r="J84" s="30">
        <v>5633786.4099999992</v>
      </c>
      <c r="K84" s="30">
        <v>5567544.9000000004</v>
      </c>
      <c r="L84" s="30">
        <v>5743537.5199999996</v>
      </c>
      <c r="M84" s="30">
        <v>5162191.3600000003</v>
      </c>
      <c r="N84" s="30">
        <v>1419857.5500000003</v>
      </c>
      <c r="O84" s="30">
        <v>2909666.1300000004</v>
      </c>
      <c r="P84" s="30"/>
      <c r="Q84" s="30">
        <v>61531345.859999992</v>
      </c>
      <c r="R84" s="48"/>
      <c r="S84" s="48"/>
      <c r="T84" s="48"/>
    </row>
    <row r="85" spans="1:20" ht="15.75" x14ac:dyDescent="0.25">
      <c r="A85" s="34" t="s">
        <v>126</v>
      </c>
      <c r="B85" s="30"/>
      <c r="C85" s="30"/>
      <c r="D85" s="30">
        <v>5529601.3399999999</v>
      </c>
      <c r="E85" s="30">
        <v>9010547.3399999999</v>
      </c>
      <c r="F85" s="30">
        <v>7271954.4500000011</v>
      </c>
      <c r="G85" s="30">
        <v>7299701.2400000002</v>
      </c>
      <c r="H85" s="30">
        <v>7426907.9999999981</v>
      </c>
      <c r="I85" s="30">
        <v>7329740.5999999987</v>
      </c>
      <c r="J85" s="30">
        <v>7042233.0700000003</v>
      </c>
      <c r="K85" s="30">
        <v>6959431.1699999981</v>
      </c>
      <c r="L85" s="30">
        <v>7179421.9100000001</v>
      </c>
      <c r="M85" s="30">
        <v>7111004.0000000019</v>
      </c>
      <c r="N85" s="30">
        <v>8059808.2300000014</v>
      </c>
      <c r="O85" s="30">
        <v>8601306.2899999991</v>
      </c>
      <c r="P85" s="30"/>
      <c r="Q85" s="30">
        <v>88821657.640000045</v>
      </c>
      <c r="R85" s="48"/>
      <c r="S85" s="48"/>
      <c r="T85" s="48"/>
    </row>
    <row r="86" spans="1:20" ht="15.75" x14ac:dyDescent="0.25">
      <c r="A86" s="34" t="s">
        <v>93</v>
      </c>
      <c r="B86" s="30"/>
      <c r="C86" s="30"/>
      <c r="D86" s="30">
        <v>13271042.999999998</v>
      </c>
      <c r="E86" s="30">
        <v>21625313.540000003</v>
      </c>
      <c r="F86" s="30">
        <v>17447534.380000003</v>
      </c>
      <c r="G86" s="30">
        <v>17105345.449999999</v>
      </c>
      <c r="H86" s="30">
        <v>16790630.789999999</v>
      </c>
      <c r="I86" s="30">
        <v>15950075.700000001</v>
      </c>
      <c r="J86" s="30">
        <v>14772256.99</v>
      </c>
      <c r="K86" s="30">
        <v>14441825.84</v>
      </c>
      <c r="L86" s="30">
        <v>14949713.57</v>
      </c>
      <c r="M86" s="30">
        <v>14606945.539999999</v>
      </c>
      <c r="N86" s="30">
        <v>14990390.16</v>
      </c>
      <c r="O86" s="30">
        <v>14739369.170000002</v>
      </c>
      <c r="P86" s="30"/>
      <c r="Q86" s="30">
        <v>190690444.13</v>
      </c>
      <c r="R86" s="48"/>
      <c r="S86" s="48"/>
      <c r="T86" s="48"/>
    </row>
    <row r="87" spans="1:20" ht="15.75" x14ac:dyDescent="0.25">
      <c r="A87" s="34" t="s">
        <v>108</v>
      </c>
      <c r="B87" s="30"/>
      <c r="C87" s="44"/>
      <c r="D87" s="44" t="s">
        <v>95</v>
      </c>
      <c r="E87" s="44" t="s">
        <v>95</v>
      </c>
      <c r="F87" s="45">
        <v>-0.19295088251464099</v>
      </c>
      <c r="G87" s="45">
        <v>3.8155967349715603E-3</v>
      </c>
      <c r="H87" s="45">
        <v>1.742630757842889E-2</v>
      </c>
      <c r="I87" s="45">
        <v>-1.3083178204621126E-2</v>
      </c>
      <c r="J87" s="45">
        <v>-3.9224775841137483E-2</v>
      </c>
      <c r="K87" s="45">
        <v>-1.1757898707422387E-2</v>
      </c>
      <c r="L87" s="45">
        <v>3.1610447809916176E-2</v>
      </c>
      <c r="M87" s="45">
        <v>-9.5297266205108064E-3</v>
      </c>
      <c r="N87" s="45">
        <v>3.3592380160015201E-2</v>
      </c>
      <c r="O87" s="45">
        <v>-1.0301435396314756E-2</v>
      </c>
      <c r="P87" s="30"/>
      <c r="Q87" s="45"/>
    </row>
    <row r="88" spans="1:20" ht="13.5" x14ac:dyDescent="0.25">
      <c r="A88" s="34"/>
      <c r="B88" s="30"/>
      <c r="C88" s="30"/>
      <c r="D88" s="30"/>
      <c r="E88" s="30"/>
      <c r="F88" s="30"/>
      <c r="G88" s="30"/>
      <c r="H88" s="30"/>
      <c r="I88" s="30"/>
      <c r="J88" s="30"/>
      <c r="K88" s="30"/>
      <c r="L88" s="30"/>
      <c r="M88" s="30"/>
      <c r="N88" s="30"/>
      <c r="O88" s="30"/>
      <c r="P88" s="30"/>
      <c r="Q88" s="30"/>
    </row>
    <row r="89" spans="1:20" ht="13.5" x14ac:dyDescent="0.25">
      <c r="A89" s="34"/>
      <c r="B89" s="30"/>
      <c r="C89" s="30"/>
      <c r="D89" s="30"/>
      <c r="E89" s="30"/>
      <c r="F89" s="44"/>
      <c r="G89" s="44"/>
      <c r="H89" s="44"/>
      <c r="I89" s="44"/>
      <c r="J89" s="44"/>
      <c r="K89" s="44"/>
      <c r="L89" s="44"/>
      <c r="M89" s="44"/>
      <c r="N89" s="44"/>
      <c r="O89" s="44"/>
      <c r="P89" s="30"/>
      <c r="Q89" s="44"/>
    </row>
    <row r="90" spans="1:20" ht="15" x14ac:dyDescent="0.3">
      <c r="A90" s="39" t="s">
        <v>88</v>
      </c>
      <c r="B90" s="30"/>
      <c r="C90" s="30"/>
      <c r="D90" s="30"/>
      <c r="E90" s="30"/>
      <c r="F90" s="43"/>
      <c r="G90" s="43"/>
      <c r="H90" s="43"/>
      <c r="I90" s="43"/>
      <c r="J90" s="43"/>
      <c r="K90" s="43"/>
      <c r="L90" s="43"/>
      <c r="M90" s="43"/>
      <c r="N90" s="43"/>
      <c r="O90" s="43"/>
      <c r="P90" s="30"/>
      <c r="Q90" s="43"/>
    </row>
    <row r="91" spans="1:20" ht="13.5" x14ac:dyDescent="0.25">
      <c r="A91" s="34" t="s">
        <v>1</v>
      </c>
      <c r="B91" s="30"/>
      <c r="C91" s="30"/>
      <c r="D91" s="30">
        <v>922387376.74000013</v>
      </c>
      <c r="E91" s="30">
        <v>2834225560.8899999</v>
      </c>
      <c r="F91" s="30">
        <v>3120040551.8400006</v>
      </c>
      <c r="G91" s="30">
        <v>2766606973.0599995</v>
      </c>
      <c r="H91" s="30">
        <v>2665868099.3199997</v>
      </c>
      <c r="I91" s="30">
        <v>2469039520.1199999</v>
      </c>
      <c r="J91" s="30">
        <v>2236674820.4699998</v>
      </c>
      <c r="K91" s="30">
        <v>2268367273.9099998</v>
      </c>
      <c r="L91" s="30">
        <v>2327712306.6199999</v>
      </c>
      <c r="M91" s="30">
        <v>2289947663.0299997</v>
      </c>
      <c r="N91" s="30">
        <v>2280336933.5999999</v>
      </c>
      <c r="O91" s="30">
        <v>2253920802.2499995</v>
      </c>
      <c r="P91" s="30"/>
      <c r="Q91" s="30">
        <v>28435127881.850006</v>
      </c>
    </row>
    <row r="92" spans="1:20" ht="13.5" x14ac:dyDescent="0.25">
      <c r="A92" s="34" t="s">
        <v>2</v>
      </c>
      <c r="B92" s="30"/>
      <c r="C92" s="30"/>
      <c r="D92" s="30">
        <v>846704085.1400001</v>
      </c>
      <c r="E92" s="30">
        <v>2583541986.6999998</v>
      </c>
      <c r="F92" s="30">
        <v>2836724817.3799996</v>
      </c>
      <c r="G92" s="30">
        <v>2490151333.2400002</v>
      </c>
      <c r="H92" s="30">
        <v>2389276937.1399999</v>
      </c>
      <c r="I92" s="30">
        <v>2206269937.9099998</v>
      </c>
      <c r="J92" s="30">
        <v>1995223615.1100001</v>
      </c>
      <c r="K92" s="30">
        <v>2023229853.8599999</v>
      </c>
      <c r="L92" s="30">
        <v>2078475474.2500002</v>
      </c>
      <c r="M92" s="30">
        <v>2043031569.25</v>
      </c>
      <c r="N92" s="30">
        <v>2036404977.3900001</v>
      </c>
      <c r="O92" s="30">
        <v>2014497309.28</v>
      </c>
      <c r="P92" s="30"/>
      <c r="Q92" s="30">
        <v>25543531896.649998</v>
      </c>
    </row>
    <row r="93" spans="1:20" ht="15.75" x14ac:dyDescent="0.25">
      <c r="A93" s="34" t="s">
        <v>89</v>
      </c>
      <c r="B93" s="30"/>
      <c r="C93" s="30"/>
      <c r="D93" s="30">
        <v>3001235.83</v>
      </c>
      <c r="E93" s="30">
        <v>31453633.919999998</v>
      </c>
      <c r="F93" s="30">
        <v>36323236.349999994</v>
      </c>
      <c r="G93" s="30">
        <v>27341872.149999999</v>
      </c>
      <c r="H93" s="30">
        <v>26107350.360000003</v>
      </c>
      <c r="I93" s="30">
        <v>24569553.011999995</v>
      </c>
      <c r="J93" s="30">
        <v>24691970.450000003</v>
      </c>
      <c r="K93" s="30">
        <v>30117377.259999998</v>
      </c>
      <c r="L93" s="30">
        <v>35256346.149999999</v>
      </c>
      <c r="M93" s="30">
        <v>37233507.549999997</v>
      </c>
      <c r="N93" s="30">
        <v>36576396.309999995</v>
      </c>
      <c r="O93" s="30">
        <v>33704570.449999996</v>
      </c>
      <c r="P93" s="30"/>
      <c r="Q93" s="30">
        <v>346377049.792</v>
      </c>
      <c r="R93" s="48"/>
      <c r="S93" s="48"/>
      <c r="T93" s="48"/>
    </row>
    <row r="94" spans="1:20" ht="15.75" x14ac:dyDescent="0.25">
      <c r="A94" s="34" t="s">
        <v>90</v>
      </c>
      <c r="B94" s="30"/>
      <c r="C94" s="30"/>
      <c r="D94" s="30">
        <v>0</v>
      </c>
      <c r="E94" s="30">
        <v>0</v>
      </c>
      <c r="F94" s="30">
        <v>0</v>
      </c>
      <c r="G94" s="30">
        <v>0</v>
      </c>
      <c r="H94" s="30">
        <v>0</v>
      </c>
      <c r="I94" s="30">
        <v>0</v>
      </c>
      <c r="J94" s="30">
        <v>0</v>
      </c>
      <c r="K94" s="30">
        <v>0</v>
      </c>
      <c r="L94" s="30">
        <v>0</v>
      </c>
      <c r="M94" s="30">
        <v>0</v>
      </c>
      <c r="N94" s="30">
        <v>0</v>
      </c>
      <c r="O94" s="30">
        <v>0</v>
      </c>
      <c r="P94" s="30"/>
      <c r="Q94" s="30">
        <v>0</v>
      </c>
      <c r="R94" s="48"/>
      <c r="S94" s="48"/>
      <c r="T94" s="48"/>
    </row>
    <row r="95" spans="1:20" ht="15.75" x14ac:dyDescent="0.25">
      <c r="A95" s="34" t="s">
        <v>91</v>
      </c>
      <c r="B95" s="30"/>
      <c r="C95" s="30"/>
      <c r="D95" s="30">
        <v>0</v>
      </c>
      <c r="E95" s="30">
        <v>0</v>
      </c>
      <c r="F95" s="30">
        <v>0</v>
      </c>
      <c r="G95" s="30">
        <v>0</v>
      </c>
      <c r="H95" s="30">
        <v>0</v>
      </c>
      <c r="I95" s="30">
        <v>0</v>
      </c>
      <c r="J95" s="30">
        <v>5914.34</v>
      </c>
      <c r="K95" s="30">
        <v>144459.07999999999</v>
      </c>
      <c r="L95" s="30">
        <v>0</v>
      </c>
      <c r="M95" s="30">
        <v>0</v>
      </c>
      <c r="N95" s="30">
        <v>0</v>
      </c>
      <c r="O95" s="30">
        <v>0</v>
      </c>
      <c r="P95" s="30"/>
      <c r="Q95" s="30">
        <v>150373.41999999998</v>
      </c>
      <c r="R95" s="48"/>
      <c r="S95" s="48"/>
      <c r="T95" s="48"/>
    </row>
    <row r="96" spans="1:20" ht="13.5" x14ac:dyDescent="0.25">
      <c r="A96" s="34" t="s">
        <v>31</v>
      </c>
      <c r="B96" s="30"/>
      <c r="C96" s="30"/>
      <c r="D96" s="30">
        <v>72682055.770000011</v>
      </c>
      <c r="E96" s="30">
        <v>219229940.27000001</v>
      </c>
      <c r="F96" s="30">
        <v>246992498.11000001</v>
      </c>
      <c r="G96" s="30">
        <v>249113767.67000005</v>
      </c>
      <c r="H96" s="30">
        <v>250483811.82000005</v>
      </c>
      <c r="I96" s="30">
        <v>238200029.19799998</v>
      </c>
      <c r="J96" s="30">
        <v>216765149.24999997</v>
      </c>
      <c r="K96" s="30">
        <v>215164501.87000003</v>
      </c>
      <c r="L96" s="30">
        <v>213980486.21999997</v>
      </c>
      <c r="M96" s="30">
        <v>209682586.22999996</v>
      </c>
      <c r="N96" s="30">
        <v>207355559.90000001</v>
      </c>
      <c r="O96" s="30">
        <v>205718922.52000001</v>
      </c>
      <c r="P96" s="30"/>
      <c r="Q96" s="30">
        <v>2545369308.8280001</v>
      </c>
      <c r="R96" s="48"/>
      <c r="S96" s="48"/>
      <c r="T96" s="48"/>
    </row>
    <row r="97" spans="1:20" ht="13.5" x14ac:dyDescent="0.25">
      <c r="A97" s="34" t="s">
        <v>85</v>
      </c>
      <c r="B97" s="30"/>
      <c r="C97" s="30"/>
      <c r="D97" s="30">
        <v>24711898.969999999</v>
      </c>
      <c r="E97" s="30">
        <v>74538179.769999996</v>
      </c>
      <c r="F97" s="30">
        <v>83977449.390000001</v>
      </c>
      <c r="G97" s="30">
        <v>84698681.050000012</v>
      </c>
      <c r="H97" s="30">
        <v>85164496.049999997</v>
      </c>
      <c r="I97" s="30">
        <v>80988009.989999995</v>
      </c>
      <c r="J97" s="30">
        <v>73700150.859999999</v>
      </c>
      <c r="K97" s="30">
        <v>73155930.680000007</v>
      </c>
      <c r="L97" s="30">
        <v>72753365.400000006</v>
      </c>
      <c r="M97" s="30">
        <v>71292079.370000005</v>
      </c>
      <c r="N97" s="30">
        <v>70500890.5</v>
      </c>
      <c r="O97" s="30">
        <v>69944433.819999993</v>
      </c>
      <c r="P97" s="30"/>
      <c r="Q97" s="30">
        <v>865425565.85000014</v>
      </c>
      <c r="R97" s="48"/>
      <c r="S97" s="48"/>
      <c r="T97" s="48"/>
    </row>
    <row r="98" spans="1:20" ht="15.75" x14ac:dyDescent="0.25">
      <c r="A98" s="34" t="s">
        <v>124</v>
      </c>
      <c r="B98" s="30"/>
      <c r="C98" s="30"/>
      <c r="D98" s="30">
        <v>2907282.16</v>
      </c>
      <c r="E98" s="30">
        <v>8769197.5099999998</v>
      </c>
      <c r="F98" s="30">
        <v>9879699.9299999997</v>
      </c>
      <c r="G98" s="30">
        <v>9964550.7000000011</v>
      </c>
      <c r="H98" s="30">
        <v>10019352.549999999</v>
      </c>
      <c r="I98" s="30">
        <v>9528001.2199999988</v>
      </c>
      <c r="J98" s="30">
        <v>8670605.8999999985</v>
      </c>
      <c r="K98" s="30">
        <v>8606580.0800000001</v>
      </c>
      <c r="L98" s="30">
        <v>8559219.4299999997</v>
      </c>
      <c r="M98" s="30">
        <v>7642913.2999999989</v>
      </c>
      <c r="N98" s="30">
        <v>2113857.8999999994</v>
      </c>
      <c r="O98" s="30">
        <v>4114378.61</v>
      </c>
      <c r="P98" s="30"/>
      <c r="Q98" s="30">
        <v>90775639.289999992</v>
      </c>
      <c r="R98" s="48"/>
      <c r="S98" s="48"/>
      <c r="T98" s="48"/>
    </row>
    <row r="99" spans="1:20" ht="15.75" x14ac:dyDescent="0.25">
      <c r="A99" s="34" t="s">
        <v>126</v>
      </c>
      <c r="B99" s="30"/>
      <c r="C99" s="30"/>
      <c r="D99" s="30">
        <v>3634102.82</v>
      </c>
      <c r="E99" s="30">
        <v>10961497.069999998</v>
      </c>
      <c r="F99" s="30">
        <v>12349624.950000003</v>
      </c>
      <c r="G99" s="30">
        <v>12455688.440000001</v>
      </c>
      <c r="H99" s="30">
        <v>12524190.66</v>
      </c>
      <c r="I99" s="30">
        <v>11910001.539999999</v>
      </c>
      <c r="J99" s="30">
        <v>10838257.6</v>
      </c>
      <c r="K99" s="30">
        <v>10758225.15</v>
      </c>
      <c r="L99" s="30">
        <v>10699024.430000002</v>
      </c>
      <c r="M99" s="30">
        <v>10484129.42</v>
      </c>
      <c r="N99" s="30">
        <v>11424706.970000001</v>
      </c>
      <c r="O99" s="30">
        <v>12162803.060000001</v>
      </c>
      <c r="P99" s="30"/>
      <c r="Q99" s="30">
        <v>130202252.11000001</v>
      </c>
      <c r="R99" s="48"/>
      <c r="S99" s="48"/>
      <c r="T99" s="48"/>
    </row>
    <row r="100" spans="1:20" ht="15.75" x14ac:dyDescent="0.25">
      <c r="A100" s="34" t="s">
        <v>93</v>
      </c>
      <c r="B100" s="30"/>
      <c r="C100" s="30"/>
      <c r="D100" s="30">
        <v>8721846.6699999999</v>
      </c>
      <c r="E100" s="30">
        <v>26307592.810000002</v>
      </c>
      <c r="F100" s="30">
        <v>29631109.020000003</v>
      </c>
      <c r="G100" s="30">
        <v>29204047.640000001</v>
      </c>
      <c r="H100" s="30">
        <v>28314667.250000004</v>
      </c>
      <c r="I100" s="30">
        <v>25946547.750000004</v>
      </c>
      <c r="J100" s="30">
        <v>22819711.59</v>
      </c>
      <c r="K100" s="30">
        <v>22424376.800000001</v>
      </c>
      <c r="L100" s="30">
        <v>22365757.290000003</v>
      </c>
      <c r="M100" s="30">
        <v>21605651.830000002</v>
      </c>
      <c r="N100" s="30">
        <v>21187020.870000001</v>
      </c>
      <c r="O100" s="30">
        <v>20879127.660000004</v>
      </c>
      <c r="P100" s="30"/>
      <c r="Q100" s="30">
        <v>279407457.17999995</v>
      </c>
      <c r="R100" s="48"/>
      <c r="S100" s="48"/>
      <c r="T100" s="48"/>
    </row>
    <row r="101" spans="1:20" ht="15.75" x14ac:dyDescent="0.25">
      <c r="A101" s="34" t="s">
        <v>107</v>
      </c>
      <c r="B101" s="30"/>
      <c r="C101" s="44"/>
      <c r="D101" s="44" t="s">
        <v>95</v>
      </c>
      <c r="E101" s="44" t="s">
        <v>95</v>
      </c>
      <c r="F101" s="45">
        <v>0.12663670758568868</v>
      </c>
      <c r="G101" s="45">
        <v>8.5883967174391618E-3</v>
      </c>
      <c r="H101" s="45">
        <v>5.4996725504745658E-3</v>
      </c>
      <c r="I101" s="45">
        <v>-4.9040225524942582E-2</v>
      </c>
      <c r="J101" s="45">
        <v>-8.9986890514537343E-2</v>
      </c>
      <c r="K101" s="45">
        <v>-7.3842468936455852E-3</v>
      </c>
      <c r="L101" s="45">
        <v>-5.5028391751881234E-3</v>
      </c>
      <c r="M101" s="45">
        <v>-2.0085476325075763E-2</v>
      </c>
      <c r="N101" s="45">
        <v>-1.109785210035252E-2</v>
      </c>
      <c r="O101" s="45">
        <v>-7.8929032854932156E-3</v>
      </c>
      <c r="P101" s="30"/>
      <c r="Q101" s="45"/>
      <c r="R101" s="48"/>
      <c r="S101" s="48"/>
      <c r="T101" s="48"/>
    </row>
    <row r="102" spans="1:20" ht="13.5" x14ac:dyDescent="0.25">
      <c r="A102" s="34"/>
      <c r="B102" s="30"/>
      <c r="C102" s="43"/>
      <c r="D102" s="43"/>
      <c r="E102" s="43"/>
      <c r="F102" s="43"/>
      <c r="G102" s="43"/>
      <c r="H102" s="43"/>
      <c r="I102" s="43"/>
      <c r="J102" s="43"/>
      <c r="K102" s="43"/>
      <c r="L102" s="43"/>
      <c r="M102" s="43"/>
      <c r="N102" s="43"/>
      <c r="O102" s="43"/>
      <c r="P102" s="30"/>
      <c r="Q102" s="43"/>
      <c r="R102" s="48"/>
      <c r="S102" s="48"/>
      <c r="T102" s="48"/>
    </row>
    <row r="103" spans="1:20" ht="13.5" x14ac:dyDescent="0.25">
      <c r="A103" s="34"/>
      <c r="B103" s="30"/>
      <c r="C103" s="43"/>
      <c r="D103" s="43"/>
      <c r="E103" s="43"/>
      <c r="F103" s="43"/>
      <c r="G103" s="43"/>
      <c r="H103" s="43"/>
      <c r="I103" s="43"/>
      <c r="J103" s="43"/>
      <c r="K103" s="43"/>
      <c r="L103" s="43"/>
      <c r="M103" s="43"/>
      <c r="N103" s="43"/>
      <c r="O103" s="43"/>
      <c r="P103" s="30"/>
      <c r="Q103" s="43"/>
    </row>
    <row r="104" spans="1:20" ht="15" x14ac:dyDescent="0.3">
      <c r="A104" s="39" t="s">
        <v>130</v>
      </c>
      <c r="B104" s="30"/>
      <c r="C104" s="43"/>
      <c r="D104" s="43"/>
      <c r="E104" s="43"/>
      <c r="F104" s="43"/>
      <c r="G104" s="43"/>
      <c r="H104" s="43"/>
      <c r="I104" s="43"/>
      <c r="J104" s="43"/>
      <c r="K104" s="43"/>
      <c r="L104" s="43"/>
      <c r="M104" s="43"/>
      <c r="N104" s="43"/>
      <c r="O104" s="43"/>
      <c r="P104" s="30"/>
      <c r="Q104" s="43"/>
    </row>
    <row r="105" spans="1:20" ht="13.5" x14ac:dyDescent="0.25">
      <c r="A105" s="34" t="s">
        <v>1</v>
      </c>
      <c r="B105" s="30"/>
      <c r="C105" s="30"/>
      <c r="D105" s="30"/>
      <c r="E105" s="30">
        <v>374115158.76999998</v>
      </c>
      <c r="F105" s="30">
        <v>3603120474.1700001</v>
      </c>
      <c r="G105" s="30">
        <v>3704162245.6000009</v>
      </c>
      <c r="H105" s="30">
        <v>4111070476.1300001</v>
      </c>
      <c r="I105" s="30">
        <v>4204816551.3299999</v>
      </c>
      <c r="J105" s="30">
        <v>4150805824.960001</v>
      </c>
      <c r="K105" s="30">
        <v>4293191422.9900007</v>
      </c>
      <c r="L105" s="30">
        <v>4526460409.8400002</v>
      </c>
      <c r="M105" s="30">
        <v>4501123464.2399998</v>
      </c>
      <c r="N105" s="30">
        <v>4505440762.6000004</v>
      </c>
      <c r="O105" s="30">
        <v>4522213283.9499998</v>
      </c>
      <c r="P105" s="30"/>
      <c r="Q105" s="30">
        <v>42496520074.580002</v>
      </c>
      <c r="R105" s="48"/>
      <c r="S105" s="48"/>
      <c r="T105" s="48"/>
    </row>
    <row r="106" spans="1:20" ht="13.5" x14ac:dyDescent="0.25">
      <c r="A106" s="34" t="s">
        <v>2</v>
      </c>
      <c r="B106" s="30"/>
      <c r="C106" s="30"/>
      <c r="D106" s="30"/>
      <c r="E106" s="30">
        <v>343220910.01999998</v>
      </c>
      <c r="F106" s="30">
        <v>3291001955.3299999</v>
      </c>
      <c r="G106" s="30">
        <v>3340054470.0100007</v>
      </c>
      <c r="H106" s="30">
        <v>3704364949.6399999</v>
      </c>
      <c r="I106" s="30">
        <v>3780221728.1599994</v>
      </c>
      <c r="J106" s="30">
        <v>3726678663.1700001</v>
      </c>
      <c r="K106" s="30">
        <v>3857455042.8099999</v>
      </c>
      <c r="L106" s="30">
        <v>4069568651.4300003</v>
      </c>
      <c r="M106" s="30">
        <v>4047700126.6599998</v>
      </c>
      <c r="N106" s="30">
        <v>4055110298.3000002</v>
      </c>
      <c r="O106" s="30">
        <v>4074079687.9100003</v>
      </c>
      <c r="P106" s="30"/>
      <c r="Q106" s="30">
        <v>38289456483.440002</v>
      </c>
      <c r="R106" s="48"/>
      <c r="S106" s="48"/>
      <c r="T106" s="48"/>
    </row>
    <row r="107" spans="1:20" ht="15.75" x14ac:dyDescent="0.25">
      <c r="A107" s="34" t="s">
        <v>89</v>
      </c>
      <c r="B107" s="30"/>
      <c r="C107" s="30"/>
      <c r="D107" s="30"/>
      <c r="E107" s="30">
        <v>570272.12</v>
      </c>
      <c r="F107" s="30">
        <v>71942917.659999996</v>
      </c>
      <c r="G107" s="30">
        <v>100039118.10999998</v>
      </c>
      <c r="H107" s="30">
        <v>120555001.07000001</v>
      </c>
      <c r="I107" s="30">
        <v>133691441.34</v>
      </c>
      <c r="J107" s="30">
        <v>143736909.5</v>
      </c>
      <c r="K107" s="30">
        <v>147120577.95999998</v>
      </c>
      <c r="L107" s="30">
        <v>151530735.71999997</v>
      </c>
      <c r="M107" s="30">
        <v>149263052.77999997</v>
      </c>
      <c r="N107" s="30">
        <v>148275040.17999998</v>
      </c>
      <c r="O107" s="30">
        <v>152407096.77999997</v>
      </c>
      <c r="P107" s="30"/>
      <c r="Q107" s="30">
        <v>1319132163.22</v>
      </c>
      <c r="R107" s="48"/>
      <c r="S107" s="48"/>
      <c r="T107" s="48"/>
    </row>
    <row r="108" spans="1:20" ht="15.75" x14ac:dyDescent="0.25">
      <c r="A108" s="34" t="s">
        <v>90</v>
      </c>
      <c r="B108" s="30"/>
      <c r="C108" s="30"/>
      <c r="D108" s="30"/>
      <c r="E108" s="30">
        <v>0</v>
      </c>
      <c r="F108" s="30">
        <v>0</v>
      </c>
      <c r="G108" s="30">
        <v>0</v>
      </c>
      <c r="H108" s="30">
        <v>0</v>
      </c>
      <c r="I108" s="30">
        <v>0</v>
      </c>
      <c r="J108" s="30">
        <v>0</v>
      </c>
      <c r="K108" s="30">
        <v>0</v>
      </c>
      <c r="L108" s="30">
        <v>0</v>
      </c>
      <c r="M108" s="30">
        <v>0</v>
      </c>
      <c r="N108" s="30">
        <v>0</v>
      </c>
      <c r="O108" s="30">
        <v>0</v>
      </c>
      <c r="P108" s="30"/>
      <c r="Q108" s="30">
        <v>0</v>
      </c>
      <c r="R108" s="48"/>
      <c r="S108" s="48"/>
      <c r="T108" s="48"/>
    </row>
    <row r="109" spans="1:20" ht="15.75" x14ac:dyDescent="0.25">
      <c r="A109" s="34" t="s">
        <v>91</v>
      </c>
      <c r="B109" s="30"/>
      <c r="C109" s="30"/>
      <c r="D109" s="30"/>
      <c r="E109" s="30">
        <v>0</v>
      </c>
      <c r="F109" s="30">
        <v>20</v>
      </c>
      <c r="G109" s="30">
        <v>0</v>
      </c>
      <c r="H109" s="30">
        <v>0</v>
      </c>
      <c r="I109" s="30">
        <v>0</v>
      </c>
      <c r="J109" s="30">
        <v>0</v>
      </c>
      <c r="K109" s="30">
        <v>310416.7</v>
      </c>
      <c r="L109" s="30">
        <v>0</v>
      </c>
      <c r="M109" s="30">
        <v>0</v>
      </c>
      <c r="N109" s="30">
        <v>-960</v>
      </c>
      <c r="O109" s="30">
        <v>0</v>
      </c>
      <c r="P109" s="30"/>
      <c r="Q109" s="30">
        <v>309476.7</v>
      </c>
      <c r="R109" s="48"/>
      <c r="S109" s="48"/>
      <c r="T109" s="48"/>
    </row>
    <row r="110" spans="1:20" ht="13.5" x14ac:dyDescent="0.25">
      <c r="A110" s="34" t="s">
        <v>31</v>
      </c>
      <c r="B110" s="30"/>
      <c r="C110" s="30"/>
      <c r="D110" s="30"/>
      <c r="E110" s="30">
        <v>30323976.629999992</v>
      </c>
      <c r="F110" s="30">
        <v>240175621.18000004</v>
      </c>
      <c r="G110" s="30">
        <v>264068657.48000002</v>
      </c>
      <c r="H110" s="30">
        <v>286150525.42000002</v>
      </c>
      <c r="I110" s="30">
        <v>290903381.82999998</v>
      </c>
      <c r="J110" s="30">
        <v>280390252.29000002</v>
      </c>
      <c r="K110" s="30">
        <v>288926218.92000002</v>
      </c>
      <c r="L110" s="30">
        <v>305361022.69</v>
      </c>
      <c r="M110" s="30">
        <v>304160284.80000007</v>
      </c>
      <c r="N110" s="30">
        <v>302054464.12000006</v>
      </c>
      <c r="O110" s="30">
        <v>295726499.25999999</v>
      </c>
      <c r="P110" s="30"/>
      <c r="Q110" s="30">
        <v>2888240904.6199999</v>
      </c>
      <c r="R110" s="48"/>
      <c r="S110" s="48"/>
      <c r="T110" s="48"/>
    </row>
    <row r="111" spans="1:20" ht="13.5" x14ac:dyDescent="0.25">
      <c r="A111" s="34" t="s">
        <v>85</v>
      </c>
      <c r="B111" s="30"/>
      <c r="C111" s="30"/>
      <c r="D111" s="30"/>
      <c r="E111" s="30">
        <v>10310152.050000001</v>
      </c>
      <c r="F111" s="30">
        <v>81659711.229999989</v>
      </c>
      <c r="G111" s="30">
        <v>89783343.570000008</v>
      </c>
      <c r="H111" s="30">
        <v>97291178.679999992</v>
      </c>
      <c r="I111" s="30">
        <v>98907149.840000018</v>
      </c>
      <c r="J111" s="30">
        <v>95332685.839999989</v>
      </c>
      <c r="K111" s="30">
        <v>98234914.409999996</v>
      </c>
      <c r="L111" s="30">
        <v>103822747.63999997</v>
      </c>
      <c r="M111" s="30">
        <v>103414496.82000002</v>
      </c>
      <c r="N111" s="30">
        <v>102698517.83</v>
      </c>
      <c r="O111" s="30">
        <v>100547009.82000001</v>
      </c>
      <c r="P111" s="30"/>
      <c r="Q111" s="30">
        <v>982001907.73000002</v>
      </c>
      <c r="R111" s="48"/>
      <c r="S111" s="48"/>
      <c r="T111" s="48"/>
    </row>
    <row r="112" spans="1:20" ht="15.75" x14ac:dyDescent="0.25">
      <c r="A112" s="34" t="s">
        <v>124</v>
      </c>
      <c r="B112" s="30"/>
      <c r="C112" s="30"/>
      <c r="D112" s="30"/>
      <c r="E112" s="30">
        <v>1212959.08</v>
      </c>
      <c r="F112" s="30">
        <v>9607024.9199999999</v>
      </c>
      <c r="G112" s="30">
        <v>10562746.380000001</v>
      </c>
      <c r="H112" s="30">
        <v>11446021.040000001</v>
      </c>
      <c r="I112" s="30">
        <v>11636135.299999999</v>
      </c>
      <c r="J112" s="30">
        <v>11215610.1</v>
      </c>
      <c r="K112" s="30">
        <v>11557048.769999998</v>
      </c>
      <c r="L112" s="30">
        <v>12214440.959999999</v>
      </c>
      <c r="M112" s="30">
        <v>11129102.309999999</v>
      </c>
      <c r="N112" s="30">
        <v>3050077.09</v>
      </c>
      <c r="O112" s="30">
        <v>5914530.0100000007</v>
      </c>
      <c r="P112" s="30"/>
      <c r="Q112" s="30">
        <v>99545695.959999979</v>
      </c>
      <c r="R112" s="48"/>
      <c r="S112" s="48"/>
      <c r="T112" s="48"/>
    </row>
    <row r="113" spans="1:20" ht="15.75" x14ac:dyDescent="0.25">
      <c r="A113" s="34" t="s">
        <v>126</v>
      </c>
      <c r="B113" s="30"/>
      <c r="C113" s="30"/>
      <c r="D113" s="30"/>
      <c r="E113" s="30">
        <v>1516198.83</v>
      </c>
      <c r="F113" s="30">
        <v>12008781.100000001</v>
      </c>
      <c r="G113" s="30">
        <v>13203432.939999999</v>
      </c>
      <c r="H113" s="30">
        <v>14307526.359999999</v>
      </c>
      <c r="I113" s="30">
        <v>14545169.069999998</v>
      </c>
      <c r="J113" s="30">
        <v>14019512.690000001</v>
      </c>
      <c r="K113" s="30">
        <v>14446311.090000002</v>
      </c>
      <c r="L113" s="30">
        <v>15268051.159999996</v>
      </c>
      <c r="M113" s="30">
        <v>15208014.23</v>
      </c>
      <c r="N113" s="30">
        <v>16627761.879999999</v>
      </c>
      <c r="O113" s="30">
        <v>17483262.069999997</v>
      </c>
      <c r="P113" s="30"/>
      <c r="Q113" s="30">
        <v>148634021.42000002</v>
      </c>
      <c r="R113" s="48"/>
      <c r="S113" s="48"/>
      <c r="T113" s="48"/>
    </row>
    <row r="114" spans="1:20" ht="15.75" x14ac:dyDescent="0.25">
      <c r="A114" s="34" t="s">
        <v>93</v>
      </c>
      <c r="B114" s="30"/>
      <c r="C114" s="30"/>
      <c r="D114" s="30"/>
      <c r="E114" s="30">
        <v>3638877.21</v>
      </c>
      <c r="F114" s="30">
        <v>28811880.009999998</v>
      </c>
      <c r="G114" s="30">
        <v>30845507.529999997</v>
      </c>
      <c r="H114" s="30">
        <v>32213936.199999996</v>
      </c>
      <c r="I114" s="30">
        <v>31526967.969999999</v>
      </c>
      <c r="J114" s="30">
        <v>29328633.449999996</v>
      </c>
      <c r="K114" s="30">
        <v>29872843.140000001</v>
      </c>
      <c r="L114" s="30">
        <v>31713051.660000004</v>
      </c>
      <c r="M114" s="30">
        <v>31151414.789999999</v>
      </c>
      <c r="N114" s="30">
        <v>30762358.529999997</v>
      </c>
      <c r="O114" s="30">
        <v>29919188.510000002</v>
      </c>
      <c r="P114" s="30"/>
      <c r="Q114" s="30">
        <v>309784658.99999994</v>
      </c>
      <c r="R114" s="48"/>
      <c r="S114" s="48"/>
      <c r="T114" s="48"/>
    </row>
    <row r="115" spans="1:20" ht="15.75" x14ac:dyDescent="0.25">
      <c r="A115" s="34" t="s">
        <v>107</v>
      </c>
      <c r="B115" s="30"/>
      <c r="C115" s="43"/>
      <c r="D115" s="43"/>
      <c r="E115" s="43" t="s">
        <v>95</v>
      </c>
      <c r="F115" s="43" t="s">
        <v>95</v>
      </c>
      <c r="G115" s="45">
        <v>9.9481521823954422E-2</v>
      </c>
      <c r="H115" s="45">
        <v>8.3621691989979707E-2</v>
      </c>
      <c r="I115" s="45">
        <v>1.6609637193655047E-2</v>
      </c>
      <c r="J115" s="45">
        <v>-3.6139592031775303E-2</v>
      </c>
      <c r="K115" s="45">
        <v>3.0443164697364189E-2</v>
      </c>
      <c r="L115" s="45">
        <v>5.6882355057401579E-2</v>
      </c>
      <c r="M115" s="45">
        <v>-3.9321910813054396E-3</v>
      </c>
      <c r="N115" s="45">
        <v>-6.9233913342259161E-3</v>
      </c>
      <c r="O115" s="45">
        <v>-2.0949747849070367E-2</v>
      </c>
      <c r="P115" s="30"/>
      <c r="Q115" s="45"/>
      <c r="R115" s="48"/>
      <c r="S115" s="48"/>
      <c r="T115" s="48"/>
    </row>
    <row r="116" spans="1:20" ht="13.5" x14ac:dyDescent="0.25">
      <c r="A116" s="34"/>
      <c r="B116" s="30"/>
      <c r="C116" s="43"/>
      <c r="D116" s="43"/>
      <c r="E116" s="43"/>
      <c r="F116" s="30"/>
      <c r="G116" s="30"/>
      <c r="H116" s="30"/>
      <c r="I116" s="30"/>
      <c r="J116" s="30"/>
      <c r="K116" s="30"/>
      <c r="L116" s="30"/>
      <c r="M116" s="30"/>
      <c r="N116" s="30"/>
      <c r="O116" s="30"/>
      <c r="P116" s="30"/>
      <c r="Q116" s="30"/>
      <c r="R116" s="48"/>
      <c r="S116" s="48"/>
      <c r="T116" s="48"/>
    </row>
    <row r="117" spans="1:20" ht="13.5" x14ac:dyDescent="0.25">
      <c r="A117" s="34"/>
      <c r="B117" s="30"/>
      <c r="C117" s="43"/>
      <c r="D117" s="43"/>
      <c r="E117" s="43"/>
      <c r="F117" s="30"/>
      <c r="G117" s="30"/>
      <c r="H117" s="30"/>
      <c r="I117" s="30"/>
      <c r="J117" s="30"/>
      <c r="K117" s="30"/>
      <c r="L117" s="30"/>
      <c r="M117" s="30"/>
      <c r="N117" s="30"/>
      <c r="O117" s="30"/>
      <c r="P117" s="30"/>
      <c r="Q117" s="30"/>
      <c r="R117" s="48"/>
      <c r="S117" s="48"/>
      <c r="T117" s="48"/>
    </row>
    <row r="118" spans="1:20" ht="15" x14ac:dyDescent="0.3">
      <c r="A118" s="39" t="s">
        <v>96</v>
      </c>
      <c r="B118" s="30"/>
      <c r="C118" s="43"/>
      <c r="D118" s="43"/>
      <c r="E118" s="43"/>
      <c r="F118" s="30"/>
      <c r="G118" s="30"/>
      <c r="H118" s="30"/>
      <c r="I118" s="30"/>
      <c r="J118" s="30"/>
      <c r="K118" s="30"/>
      <c r="L118" s="30"/>
      <c r="M118" s="30"/>
      <c r="N118" s="30"/>
      <c r="O118" s="30"/>
      <c r="P118" s="13"/>
      <c r="Q118" s="30"/>
      <c r="R118" s="48"/>
      <c r="S118" s="48"/>
      <c r="T118" s="48"/>
    </row>
    <row r="119" spans="1:20" ht="13.5" x14ac:dyDescent="0.25">
      <c r="A119" s="34" t="s">
        <v>1</v>
      </c>
      <c r="B119" s="30"/>
      <c r="C119" s="43"/>
      <c r="D119" s="43"/>
      <c r="E119" s="43"/>
      <c r="F119" s="30">
        <v>2627316494.8399997</v>
      </c>
      <c r="G119" s="30">
        <v>3225111788.6000004</v>
      </c>
      <c r="H119" s="30">
        <v>3338788708.25</v>
      </c>
      <c r="I119" s="30">
        <v>3470801797.8200006</v>
      </c>
      <c r="J119" s="30">
        <v>3276616768.8499999</v>
      </c>
      <c r="K119" s="30">
        <v>3272813669.1599998</v>
      </c>
      <c r="L119" s="30">
        <v>3188104409.7200003</v>
      </c>
      <c r="M119" s="30">
        <v>3201879245.52</v>
      </c>
      <c r="N119" s="30">
        <v>3378357311.4100003</v>
      </c>
      <c r="O119" s="30">
        <v>3524781306.2800002</v>
      </c>
      <c r="P119" s="30"/>
      <c r="Q119" s="30">
        <v>32504571500.449993</v>
      </c>
      <c r="R119" s="48"/>
      <c r="S119" s="48"/>
      <c r="T119" s="48"/>
    </row>
    <row r="120" spans="1:20" ht="13.5" x14ac:dyDescent="0.25">
      <c r="A120" s="34" t="s">
        <v>2</v>
      </c>
      <c r="B120" s="30"/>
      <c r="C120" s="43"/>
      <c r="D120" s="43"/>
      <c r="E120" s="43"/>
      <c r="F120" s="30">
        <v>2395031966.9299998</v>
      </c>
      <c r="G120" s="30">
        <v>2903938540.0999999</v>
      </c>
      <c r="H120" s="30">
        <v>2999825835.5900002</v>
      </c>
      <c r="I120" s="30">
        <v>3120115261.1800003</v>
      </c>
      <c r="J120" s="30">
        <v>2939227662.6200004</v>
      </c>
      <c r="K120" s="30">
        <v>2935742824.0000005</v>
      </c>
      <c r="L120" s="30">
        <v>2860795767.8700004</v>
      </c>
      <c r="M120" s="30">
        <v>2872632213.02</v>
      </c>
      <c r="N120" s="30">
        <v>3032575387.1300006</v>
      </c>
      <c r="O120" s="30">
        <v>3167793199.8300004</v>
      </c>
      <c r="P120" s="30"/>
      <c r="Q120" s="30">
        <v>29227678658.269997</v>
      </c>
      <c r="R120" s="48"/>
      <c r="S120" s="48"/>
      <c r="T120" s="48"/>
    </row>
    <row r="121" spans="1:20" ht="15.75" x14ac:dyDescent="0.25">
      <c r="A121" s="34" t="s">
        <v>89</v>
      </c>
      <c r="B121" s="30"/>
      <c r="C121" s="43"/>
      <c r="D121" s="43"/>
      <c r="E121" s="43"/>
      <c r="F121" s="30">
        <v>36826695.739999995</v>
      </c>
      <c r="G121" s="30">
        <v>58593221.039999999</v>
      </c>
      <c r="H121" s="30">
        <v>55543694.749999993</v>
      </c>
      <c r="I121" s="30">
        <v>67353664.069999993</v>
      </c>
      <c r="J121" s="30">
        <v>60312785.030000001</v>
      </c>
      <c r="K121" s="30">
        <v>59449863.890000001</v>
      </c>
      <c r="L121" s="30">
        <v>55275294.310000002</v>
      </c>
      <c r="M121" s="30">
        <v>63901638.659999996</v>
      </c>
      <c r="N121" s="30">
        <v>71543458.969999999</v>
      </c>
      <c r="O121" s="30">
        <v>65880771.510000005</v>
      </c>
      <c r="P121" s="30"/>
      <c r="Q121" s="30">
        <v>594681087.96999991</v>
      </c>
      <c r="R121" s="48"/>
      <c r="S121" s="48"/>
      <c r="T121" s="48"/>
    </row>
    <row r="122" spans="1:20" ht="15.75" x14ac:dyDescent="0.25">
      <c r="A122" s="34" t="s">
        <v>90</v>
      </c>
      <c r="B122" s="30"/>
      <c r="C122" s="43"/>
      <c r="D122" s="43"/>
      <c r="E122" s="43"/>
      <c r="F122" s="30">
        <v>0</v>
      </c>
      <c r="G122" s="30">
        <v>0</v>
      </c>
      <c r="H122" s="30">
        <v>0</v>
      </c>
      <c r="I122" s="30">
        <v>0</v>
      </c>
      <c r="J122" s="30">
        <v>0</v>
      </c>
      <c r="K122" s="30">
        <v>0</v>
      </c>
      <c r="L122" s="30">
        <v>0</v>
      </c>
      <c r="M122" s="30">
        <v>0</v>
      </c>
      <c r="N122" s="30">
        <v>0</v>
      </c>
      <c r="O122" s="30">
        <v>0</v>
      </c>
      <c r="P122" s="30"/>
      <c r="Q122" s="30">
        <v>0</v>
      </c>
      <c r="R122" s="48"/>
      <c r="S122" s="48"/>
      <c r="T122" s="48"/>
    </row>
    <row r="123" spans="1:20" ht="15.75" x14ac:dyDescent="0.25">
      <c r="A123" s="34" t="s">
        <v>91</v>
      </c>
      <c r="B123" s="30"/>
      <c r="C123" s="43"/>
      <c r="D123" s="43"/>
      <c r="E123" s="43"/>
      <c r="F123" s="30">
        <v>0</v>
      </c>
      <c r="G123" s="30">
        <v>0</v>
      </c>
      <c r="H123" s="30">
        <v>0</v>
      </c>
      <c r="I123" s="30">
        <v>0</v>
      </c>
      <c r="J123" s="30">
        <v>0</v>
      </c>
      <c r="K123" s="30">
        <v>281949.34999999998</v>
      </c>
      <c r="L123" s="30">
        <v>0</v>
      </c>
      <c r="M123" s="30">
        <v>0</v>
      </c>
      <c r="N123" s="30">
        <v>0</v>
      </c>
      <c r="O123" s="30">
        <v>0</v>
      </c>
      <c r="P123" s="30"/>
      <c r="Q123" s="30">
        <v>281949.34999999998</v>
      </c>
      <c r="R123" s="48"/>
      <c r="S123" s="48"/>
      <c r="T123" s="48"/>
    </row>
    <row r="124" spans="1:20" ht="13.5" x14ac:dyDescent="0.25">
      <c r="A124" s="34" t="s">
        <v>31</v>
      </c>
      <c r="B124" s="30"/>
      <c r="C124" s="43"/>
      <c r="D124" s="43"/>
      <c r="E124" s="43"/>
      <c r="F124" s="30">
        <v>195457832.16999996</v>
      </c>
      <c r="G124" s="30">
        <v>262580027.45999998</v>
      </c>
      <c r="H124" s="30">
        <v>283419177.90999997</v>
      </c>
      <c r="I124" s="30">
        <v>283332872.56999999</v>
      </c>
      <c r="J124" s="30">
        <v>277076321.19999999</v>
      </c>
      <c r="K124" s="30">
        <v>277902930.62</v>
      </c>
      <c r="L124" s="30">
        <v>272033347.5399999</v>
      </c>
      <c r="M124" s="30">
        <v>265345393.84</v>
      </c>
      <c r="N124" s="30">
        <v>274238465.31</v>
      </c>
      <c r="O124" s="30">
        <v>291107334.93999994</v>
      </c>
      <c r="P124" s="30"/>
      <c r="Q124" s="30">
        <v>2682493703.5599995</v>
      </c>
      <c r="R124" s="48"/>
      <c r="S124" s="48"/>
      <c r="T124" s="48"/>
    </row>
    <row r="125" spans="1:20" ht="13.5" x14ac:dyDescent="0.25">
      <c r="A125" s="34" t="s">
        <v>85</v>
      </c>
      <c r="B125" s="30"/>
      <c r="C125" s="43"/>
      <c r="D125" s="43"/>
      <c r="E125" s="43"/>
      <c r="F125" s="30">
        <v>66455662.93</v>
      </c>
      <c r="G125" s="30">
        <v>89277209.459999993</v>
      </c>
      <c r="H125" s="30">
        <v>96362520.50999999</v>
      </c>
      <c r="I125" s="30">
        <v>96333176.75999999</v>
      </c>
      <c r="J125" s="30">
        <v>94205949.25</v>
      </c>
      <c r="K125" s="30">
        <v>94486996.510000005</v>
      </c>
      <c r="L125" s="30">
        <v>92491338.170000002</v>
      </c>
      <c r="M125" s="30">
        <v>90217433.960000008</v>
      </c>
      <c r="N125" s="30">
        <v>93241078.229999989</v>
      </c>
      <c r="O125" s="30">
        <v>98976493.839999989</v>
      </c>
      <c r="P125" s="30"/>
      <c r="Q125" s="30">
        <v>912047859.62000012</v>
      </c>
      <c r="R125" s="48"/>
      <c r="S125" s="48"/>
      <c r="T125" s="48"/>
    </row>
    <row r="126" spans="1:20" ht="15.75" x14ac:dyDescent="0.25">
      <c r="A126" s="34" t="s">
        <v>124</v>
      </c>
      <c r="B126" s="30"/>
      <c r="C126" s="43"/>
      <c r="D126" s="43"/>
      <c r="E126" s="43"/>
      <c r="F126" s="30">
        <v>7818313.2199999988</v>
      </c>
      <c r="G126" s="30">
        <v>10503201.050000001</v>
      </c>
      <c r="H126" s="30">
        <v>11336767.130000001</v>
      </c>
      <c r="I126" s="30">
        <v>11333314.879999997</v>
      </c>
      <c r="J126" s="30">
        <v>11083052.830000002</v>
      </c>
      <c r="K126" s="30">
        <v>11116117.310000001</v>
      </c>
      <c r="L126" s="30">
        <v>10881333.840000002</v>
      </c>
      <c r="M126" s="30">
        <v>9687241.3499999996</v>
      </c>
      <c r="N126" s="30">
        <v>2798506.33</v>
      </c>
      <c r="O126" s="30">
        <v>5822146.7200000007</v>
      </c>
      <c r="P126" s="30"/>
      <c r="Q126" s="30">
        <v>92379994.659999982</v>
      </c>
      <c r="R126" s="48"/>
      <c r="S126" s="48"/>
      <c r="T126" s="48"/>
    </row>
    <row r="127" spans="1:20" ht="15.75" x14ac:dyDescent="0.25">
      <c r="A127" s="34" t="s">
        <v>126</v>
      </c>
      <c r="B127" s="30"/>
      <c r="C127" s="43"/>
      <c r="D127" s="43"/>
      <c r="E127" s="43"/>
      <c r="F127" s="30">
        <v>9772891.6400000006</v>
      </c>
      <c r="G127" s="30">
        <v>13129001.550000001</v>
      </c>
      <c r="H127" s="30">
        <v>14170958.969999999</v>
      </c>
      <c r="I127" s="30">
        <v>14166643.750000002</v>
      </c>
      <c r="J127" s="30">
        <v>13853816.16</v>
      </c>
      <c r="K127" s="30">
        <v>13895146.630000003</v>
      </c>
      <c r="L127" s="30">
        <v>13601667.49</v>
      </c>
      <c r="M127" s="30">
        <v>13267269.83</v>
      </c>
      <c r="N127" s="30">
        <v>15111176.359999998</v>
      </c>
      <c r="O127" s="30">
        <v>17211416.75</v>
      </c>
      <c r="P127" s="30"/>
      <c r="Q127" s="30">
        <v>138179989.12999997</v>
      </c>
      <c r="R127" s="48"/>
      <c r="S127" s="48"/>
      <c r="T127" s="48"/>
    </row>
    <row r="128" spans="1:20" ht="15.75" x14ac:dyDescent="0.25">
      <c r="A128" s="34" t="s">
        <v>93</v>
      </c>
      <c r="B128" s="30"/>
      <c r="C128" s="43"/>
      <c r="D128" s="43"/>
      <c r="E128" s="43"/>
      <c r="F128" s="30">
        <v>23444934.269999996</v>
      </c>
      <c r="G128" s="30">
        <v>30723456.340000004</v>
      </c>
      <c r="H128" s="30">
        <v>32010127.019999996</v>
      </c>
      <c r="I128" s="30">
        <v>30745745.98</v>
      </c>
      <c r="J128" s="30">
        <v>29052272.839999996</v>
      </c>
      <c r="K128" s="30">
        <v>28803829.59</v>
      </c>
      <c r="L128" s="30">
        <v>28304951.02</v>
      </c>
      <c r="M128" s="30">
        <v>27265750.800000001</v>
      </c>
      <c r="N128" s="30">
        <v>27975403.050000004</v>
      </c>
      <c r="O128" s="30">
        <v>29482814.709999997</v>
      </c>
      <c r="P128" s="30"/>
      <c r="Q128" s="30">
        <v>287809285.61999995</v>
      </c>
      <c r="R128" s="48"/>
      <c r="S128" s="48"/>
      <c r="T128" s="48"/>
    </row>
    <row r="129" spans="1:20" ht="15.75" x14ac:dyDescent="0.25">
      <c r="A129" s="34" t="s">
        <v>107</v>
      </c>
      <c r="B129" s="30"/>
      <c r="C129" s="43"/>
      <c r="D129" s="43"/>
      <c r="E129" s="43"/>
      <c r="F129" s="43" t="s">
        <v>95</v>
      </c>
      <c r="G129" s="43" t="s">
        <v>95</v>
      </c>
      <c r="H129" s="44">
        <v>7.9363044674730654E-2</v>
      </c>
      <c r="I129" s="44">
        <v>-3.045148201911152E-4</v>
      </c>
      <c r="J129" s="44">
        <v>-2.208198192200328E-2</v>
      </c>
      <c r="K129" s="44">
        <v>2.9833275410184878E-3</v>
      </c>
      <c r="L129" s="44">
        <v>-2.1120983024198736E-2</v>
      </c>
      <c r="M129" s="45">
        <v>-2.4585050915555486E-2</v>
      </c>
      <c r="N129" s="45">
        <v>3.3515077617523717E-2</v>
      </c>
      <c r="O129" s="45">
        <v>6.1511683311570878E-2</v>
      </c>
      <c r="Q129" s="43"/>
      <c r="R129" s="48"/>
      <c r="S129" s="48"/>
      <c r="T129" s="48"/>
    </row>
    <row r="130" spans="1:20" ht="13.5" x14ac:dyDescent="0.25">
      <c r="A130" s="34"/>
      <c r="B130" s="30"/>
      <c r="C130" s="43"/>
      <c r="D130" s="43"/>
      <c r="E130" s="43"/>
      <c r="F130" s="34"/>
      <c r="G130" s="34"/>
      <c r="H130" s="34"/>
      <c r="I130" s="34"/>
      <c r="R130" s="48"/>
      <c r="S130" s="48"/>
      <c r="T130" s="48"/>
    </row>
    <row r="131" spans="1:20" ht="13.5" x14ac:dyDescent="0.25">
      <c r="A131" s="34"/>
      <c r="B131" s="30"/>
      <c r="C131" s="43"/>
      <c r="D131" s="43"/>
      <c r="E131" s="43"/>
      <c r="F131" s="34"/>
      <c r="G131" s="34"/>
      <c r="H131" s="34"/>
      <c r="I131" s="34"/>
      <c r="R131" s="48"/>
      <c r="S131" s="48"/>
      <c r="T131" s="48"/>
    </row>
    <row r="132" spans="1:20" ht="15" x14ac:dyDescent="0.3">
      <c r="A132" s="39" t="s">
        <v>104</v>
      </c>
      <c r="F132" s="34"/>
      <c r="G132" s="34"/>
      <c r="H132" s="34"/>
      <c r="I132" s="34"/>
      <c r="J132" s="34"/>
      <c r="K132" s="34"/>
      <c r="L132" s="34"/>
      <c r="M132" s="34"/>
      <c r="N132" s="34"/>
      <c r="O132" s="34"/>
      <c r="Q132" s="34"/>
      <c r="R132" s="48"/>
      <c r="S132" s="48"/>
      <c r="T132" s="48"/>
    </row>
    <row r="133" spans="1:20" ht="13.5" x14ac:dyDescent="0.25">
      <c r="A133" s="34" t="s">
        <v>1</v>
      </c>
      <c r="G133" s="30">
        <v>1371355160.8499999</v>
      </c>
      <c r="H133" s="30">
        <v>2175238929.1300001</v>
      </c>
      <c r="I133" s="30">
        <v>2076640693.3499999</v>
      </c>
      <c r="J133" s="30">
        <v>1982720039.8799999</v>
      </c>
      <c r="K133" s="30">
        <v>1961044007.7500002</v>
      </c>
      <c r="L133" s="30">
        <v>1945240472.3700004</v>
      </c>
      <c r="M133" s="30">
        <v>2046391308.4000001</v>
      </c>
      <c r="N133" s="30">
        <v>2072884284.5699999</v>
      </c>
      <c r="O133" s="30">
        <v>2121794016.6599998</v>
      </c>
      <c r="P133" s="30"/>
      <c r="Q133" s="30">
        <v>17753308912.959999</v>
      </c>
      <c r="R133" s="48"/>
      <c r="S133" s="48"/>
      <c r="T133" s="48"/>
    </row>
    <row r="134" spans="1:20" ht="13.5" x14ac:dyDescent="0.25">
      <c r="A134" s="34" t="s">
        <v>2</v>
      </c>
      <c r="G134" s="30">
        <v>1232408742.29</v>
      </c>
      <c r="H134" s="30">
        <v>1950098898.6700001</v>
      </c>
      <c r="I134" s="30">
        <v>1857019866.7600002</v>
      </c>
      <c r="J134" s="30">
        <v>1773555216.4999998</v>
      </c>
      <c r="K134" s="30">
        <v>1753551187.71</v>
      </c>
      <c r="L134" s="30">
        <v>1740538700.1500001</v>
      </c>
      <c r="M134" s="30">
        <v>1835131825.8299997</v>
      </c>
      <c r="N134" s="30">
        <v>1862363036.0900002</v>
      </c>
      <c r="O134" s="30">
        <v>1910246967.0899999</v>
      </c>
      <c r="P134" s="30"/>
      <c r="Q134" s="30">
        <v>15914914441.090002</v>
      </c>
      <c r="R134" s="48"/>
      <c r="S134" s="48"/>
      <c r="T134" s="48"/>
    </row>
    <row r="135" spans="1:20" ht="15.75" x14ac:dyDescent="0.25">
      <c r="A135" s="34" t="s">
        <v>89</v>
      </c>
      <c r="G135" s="30">
        <v>20391416.560000002</v>
      </c>
      <c r="H135" s="30">
        <v>35323438.009999998</v>
      </c>
      <c r="I135" s="30">
        <v>35337618.670000002</v>
      </c>
      <c r="J135" s="30">
        <v>33376951</v>
      </c>
      <c r="K135" s="30">
        <v>31734401.669999998</v>
      </c>
      <c r="L135" s="30">
        <v>27666198.660000008</v>
      </c>
      <c r="M135" s="30">
        <v>32349158.379999995</v>
      </c>
      <c r="N135" s="30">
        <v>31610289.200000007</v>
      </c>
      <c r="O135" s="30">
        <v>28939903.810000002</v>
      </c>
      <c r="P135" s="30"/>
      <c r="Q135" s="30">
        <v>276729375.96000004</v>
      </c>
      <c r="R135" s="48"/>
      <c r="S135" s="48"/>
      <c r="T135" s="48"/>
    </row>
    <row r="136" spans="1:20" ht="15.75" x14ac:dyDescent="0.25">
      <c r="A136" s="34" t="s">
        <v>90</v>
      </c>
      <c r="G136" s="30">
        <v>0</v>
      </c>
      <c r="H136" s="30">
        <v>0</v>
      </c>
      <c r="I136" s="30">
        <v>0</v>
      </c>
      <c r="J136" s="30">
        <v>0</v>
      </c>
      <c r="K136" s="30">
        <v>0</v>
      </c>
      <c r="L136" s="30">
        <v>0</v>
      </c>
      <c r="M136" s="30">
        <v>0</v>
      </c>
      <c r="N136" s="30">
        <v>0</v>
      </c>
      <c r="O136" s="30">
        <v>174794.5</v>
      </c>
      <c r="P136" s="30"/>
      <c r="Q136" s="30">
        <v>174794.5</v>
      </c>
      <c r="R136" s="48"/>
      <c r="S136" s="48"/>
      <c r="T136" s="48"/>
    </row>
    <row r="137" spans="1:20" ht="15.75" x14ac:dyDescent="0.25">
      <c r="A137" s="34" t="s">
        <v>91</v>
      </c>
      <c r="G137" s="30">
        <v>0</v>
      </c>
      <c r="H137" s="30">
        <v>0</v>
      </c>
      <c r="I137" s="30">
        <v>0</v>
      </c>
      <c r="J137" s="30">
        <v>0</v>
      </c>
      <c r="K137" s="30">
        <v>125981.7</v>
      </c>
      <c r="L137" s="30">
        <v>0</v>
      </c>
      <c r="M137" s="30">
        <v>0</v>
      </c>
      <c r="N137" s="30">
        <v>0</v>
      </c>
      <c r="O137" s="30">
        <v>0</v>
      </c>
      <c r="P137" s="30"/>
      <c r="Q137" s="30">
        <v>125981.7</v>
      </c>
      <c r="R137" s="48"/>
      <c r="S137" s="48"/>
      <c r="T137" s="48"/>
    </row>
    <row r="138" spans="1:20" ht="13.5" x14ac:dyDescent="0.25">
      <c r="A138" s="34" t="s">
        <v>31</v>
      </c>
      <c r="G138" s="30">
        <v>118555002</v>
      </c>
      <c r="H138" s="30">
        <v>189816592.45000002</v>
      </c>
      <c r="I138" s="30">
        <v>184283207.91999999</v>
      </c>
      <c r="J138" s="30">
        <v>175787872.38</v>
      </c>
      <c r="K138" s="30">
        <v>175884400.06999999</v>
      </c>
      <c r="L138" s="30">
        <v>177035573.56</v>
      </c>
      <c r="M138" s="30">
        <v>178910324.19</v>
      </c>
      <c r="N138" s="30">
        <v>178910959.28</v>
      </c>
      <c r="O138" s="30">
        <v>182607145.76000002</v>
      </c>
      <c r="P138" s="30"/>
      <c r="Q138" s="30">
        <v>1561791077.6099999</v>
      </c>
      <c r="R138" s="48"/>
      <c r="S138" s="48"/>
      <c r="T138" s="48"/>
    </row>
    <row r="139" spans="1:20" ht="13.5" x14ac:dyDescent="0.25">
      <c r="A139" s="34" t="s">
        <v>85</v>
      </c>
      <c r="G139" s="30">
        <v>40308700.659999996</v>
      </c>
      <c r="H139" s="30">
        <v>64537641.479999997</v>
      </c>
      <c r="I139" s="30">
        <v>62656290.680000007</v>
      </c>
      <c r="J139" s="30">
        <v>59767876.63000001</v>
      </c>
      <c r="K139" s="30">
        <v>59800696.099999994</v>
      </c>
      <c r="L139" s="30">
        <v>60192095.070000008</v>
      </c>
      <c r="M139" s="30">
        <v>60829510.330000006</v>
      </c>
      <c r="N139" s="30">
        <v>60829726.239999995</v>
      </c>
      <c r="O139" s="30">
        <v>62086429.689999998</v>
      </c>
      <c r="P139" s="30"/>
      <c r="Q139" s="30">
        <v>531008966.88</v>
      </c>
      <c r="R139" s="48"/>
      <c r="S139" s="48"/>
      <c r="T139" s="48"/>
    </row>
    <row r="140" spans="1:20" ht="15.75" x14ac:dyDescent="0.25">
      <c r="A140" s="34" t="s">
        <v>124</v>
      </c>
      <c r="G140" s="30">
        <v>4742200.0699999994</v>
      </c>
      <c r="H140" s="30">
        <v>7592663.7399999984</v>
      </c>
      <c r="I140" s="30">
        <v>7371328.3300000001</v>
      </c>
      <c r="J140" s="30">
        <v>7031514.9100000001</v>
      </c>
      <c r="K140" s="30">
        <v>7035375.9400000004</v>
      </c>
      <c r="L140" s="30">
        <v>7081422.9600000009</v>
      </c>
      <c r="M140" s="30">
        <v>6543861.3299999991</v>
      </c>
      <c r="N140" s="30">
        <v>0</v>
      </c>
      <c r="O140" s="30">
        <v>0</v>
      </c>
      <c r="P140" s="30"/>
      <c r="Q140" s="30">
        <v>47398367.279999994</v>
      </c>
      <c r="R140" s="48"/>
      <c r="S140" s="48"/>
      <c r="T140" s="48"/>
    </row>
    <row r="141" spans="1:20" ht="15.75" x14ac:dyDescent="0.25">
      <c r="A141" s="34" t="s">
        <v>126</v>
      </c>
      <c r="G141" s="30">
        <v>5927750.1099999994</v>
      </c>
      <c r="H141" s="30">
        <v>9490829.6799999997</v>
      </c>
      <c r="I141" s="30">
        <v>9214160.4399999976</v>
      </c>
      <c r="J141" s="30">
        <v>8789393.7499999981</v>
      </c>
      <c r="K141" s="30">
        <v>8794220.1099999994</v>
      </c>
      <c r="L141" s="30">
        <v>8851778.8100000005</v>
      </c>
      <c r="M141" s="30">
        <v>8945516.2599999998</v>
      </c>
      <c r="N141" s="30">
        <v>9870843.0199999996</v>
      </c>
      <c r="O141" s="30">
        <v>10799255.450000001</v>
      </c>
      <c r="P141" s="30"/>
      <c r="Q141" s="30">
        <v>80683747.629999995</v>
      </c>
      <c r="R141" s="48"/>
      <c r="S141" s="48"/>
      <c r="T141" s="48"/>
    </row>
    <row r="142" spans="1:20" ht="15.75" x14ac:dyDescent="0.25">
      <c r="A142" s="34" t="s">
        <v>93</v>
      </c>
      <c r="G142" s="30">
        <v>13784840.500000002</v>
      </c>
      <c r="H142" s="30">
        <v>21442128.800000004</v>
      </c>
      <c r="I142" s="30">
        <v>20040956.550000001</v>
      </c>
      <c r="J142" s="30">
        <v>18457015.469999995</v>
      </c>
      <c r="K142" s="30">
        <v>18241977.919999998</v>
      </c>
      <c r="L142" s="30">
        <v>18442250.93</v>
      </c>
      <c r="M142" s="30">
        <v>18403093.979999997</v>
      </c>
      <c r="N142" s="30">
        <v>18257774.819999997</v>
      </c>
      <c r="O142" s="30">
        <v>18495069.16</v>
      </c>
      <c r="P142" s="30"/>
      <c r="Q142" s="30">
        <v>165565108.12999997</v>
      </c>
      <c r="R142" s="48"/>
      <c r="S142" s="48"/>
      <c r="T142" s="48"/>
    </row>
    <row r="143" spans="1:20" ht="15.75" x14ac:dyDescent="0.25">
      <c r="A143" s="34" t="s">
        <v>107</v>
      </c>
      <c r="G143" s="43" t="s">
        <v>95</v>
      </c>
      <c r="H143" s="43" t="s">
        <v>109</v>
      </c>
      <c r="I143" s="44">
        <v>-2.915121622709349E-2</v>
      </c>
      <c r="J143" s="44">
        <v>-4.6099346955626785E-2</v>
      </c>
      <c r="K143" s="44">
        <v>5.4911461577589193E-4</v>
      </c>
      <c r="L143" s="44">
        <v>6.5450573759915365E-3</v>
      </c>
      <c r="M143" s="45">
        <v>1.0589683148424484E-2</v>
      </c>
      <c r="N143" s="45">
        <v>3.5497671969400743E-6</v>
      </c>
      <c r="O143" s="45">
        <v>2.0659363154022316E-2</v>
      </c>
      <c r="Q143" s="43"/>
    </row>
    <row r="144" spans="1:20" ht="13.5" x14ac:dyDescent="0.25">
      <c r="A144" s="34"/>
      <c r="G144" s="43"/>
      <c r="H144" s="43"/>
      <c r="I144" s="43"/>
      <c r="J144" s="43"/>
      <c r="K144" s="43"/>
      <c r="L144" s="43"/>
      <c r="M144" s="43"/>
      <c r="N144" s="43"/>
      <c r="O144" s="43"/>
      <c r="Q144" s="43"/>
    </row>
    <row r="145" spans="1:20" ht="13.5" x14ac:dyDescent="0.25">
      <c r="A145" s="34"/>
      <c r="G145" s="43"/>
      <c r="H145" s="43"/>
      <c r="I145" s="43"/>
      <c r="J145" s="43"/>
      <c r="K145" s="43"/>
      <c r="L145" s="43"/>
      <c r="M145" s="43"/>
      <c r="N145" s="43"/>
      <c r="O145" s="43"/>
      <c r="Q145" s="43"/>
      <c r="R145" s="48"/>
      <c r="S145" s="48"/>
      <c r="T145" s="48"/>
    </row>
    <row r="146" spans="1:20" ht="15" x14ac:dyDescent="0.3">
      <c r="A146" s="39" t="s">
        <v>110</v>
      </c>
      <c r="G146" s="43"/>
      <c r="H146" s="43"/>
      <c r="I146" s="43"/>
      <c r="J146" s="43"/>
      <c r="K146" s="43"/>
      <c r="L146" s="43"/>
      <c r="M146" s="43"/>
      <c r="N146" s="43"/>
      <c r="O146" s="43"/>
      <c r="Q146" s="43"/>
      <c r="R146" s="48"/>
      <c r="S146" s="48"/>
      <c r="T146" s="48"/>
    </row>
    <row r="147" spans="1:20" ht="13.5" x14ac:dyDescent="0.25">
      <c r="A147" s="34" t="s">
        <v>1</v>
      </c>
      <c r="G147" s="43"/>
      <c r="H147" s="43">
        <v>129335857.13999999</v>
      </c>
      <c r="I147" s="43">
        <v>699583051.74000013</v>
      </c>
      <c r="J147" s="43">
        <v>860277143.21999991</v>
      </c>
      <c r="K147" s="43">
        <v>1002139730.58</v>
      </c>
      <c r="L147" s="43">
        <v>1009825295.2499999</v>
      </c>
      <c r="M147" s="43">
        <v>1056383106.4699998</v>
      </c>
      <c r="N147" s="43">
        <v>1121574063.71</v>
      </c>
      <c r="O147" s="43">
        <v>1195545917.1199999</v>
      </c>
      <c r="P147" s="30"/>
      <c r="Q147" s="43">
        <v>7074664165.2300005</v>
      </c>
      <c r="R147" s="48"/>
      <c r="S147" s="48"/>
      <c r="T147" s="48"/>
    </row>
    <row r="148" spans="1:20" ht="13.5" x14ac:dyDescent="0.25">
      <c r="A148" s="34" t="s">
        <v>2</v>
      </c>
      <c r="G148" s="43"/>
      <c r="H148" s="43">
        <v>115758928.48</v>
      </c>
      <c r="I148" s="43">
        <v>627786300.52999997</v>
      </c>
      <c r="J148" s="43">
        <v>772832573.10000002</v>
      </c>
      <c r="K148" s="43">
        <v>903540357.30999994</v>
      </c>
      <c r="L148" s="43">
        <v>911533221.29999995</v>
      </c>
      <c r="M148" s="43">
        <v>957030180.48000002</v>
      </c>
      <c r="N148" s="43">
        <v>1018353127.8499999</v>
      </c>
      <c r="O148" s="43">
        <v>1084120944.5</v>
      </c>
      <c r="P148" s="30"/>
      <c r="Q148" s="43">
        <v>6390955633.5500002</v>
      </c>
      <c r="R148" s="48"/>
      <c r="S148" s="48"/>
      <c r="T148" s="48"/>
    </row>
    <row r="149" spans="1:20" ht="15.75" x14ac:dyDescent="0.25">
      <c r="A149" s="34" t="s">
        <v>89</v>
      </c>
      <c r="G149" s="43"/>
      <c r="H149" s="43">
        <v>1760695.29</v>
      </c>
      <c r="I149" s="43">
        <v>15851821.17</v>
      </c>
      <c r="J149" s="43">
        <v>18858964.169999998</v>
      </c>
      <c r="K149" s="43">
        <v>21925492.529999997</v>
      </c>
      <c r="L149" s="43">
        <v>20986203.219999999</v>
      </c>
      <c r="M149" s="43">
        <v>19124198.439999998</v>
      </c>
      <c r="N149" s="43">
        <v>16534237.629999999</v>
      </c>
      <c r="O149" s="43">
        <v>15146537.900000002</v>
      </c>
      <c r="P149" s="30"/>
      <c r="Q149" s="43">
        <v>130188150.34999999</v>
      </c>
      <c r="R149" s="48"/>
      <c r="S149" s="48"/>
      <c r="T149" s="48"/>
    </row>
    <row r="150" spans="1:20" ht="15.75" x14ac:dyDescent="0.25">
      <c r="A150" s="34" t="s">
        <v>90</v>
      </c>
      <c r="G150" s="43"/>
      <c r="H150" s="43">
        <v>0</v>
      </c>
      <c r="I150" s="43">
        <v>0</v>
      </c>
      <c r="J150" s="43">
        <v>0</v>
      </c>
      <c r="K150" s="43">
        <v>0</v>
      </c>
      <c r="L150" s="43">
        <v>0</v>
      </c>
      <c r="M150" s="43">
        <v>0</v>
      </c>
      <c r="N150" s="43">
        <v>0</v>
      </c>
      <c r="O150" s="43">
        <v>0</v>
      </c>
      <c r="P150" s="30"/>
      <c r="Q150" s="43">
        <v>0</v>
      </c>
      <c r="R150" s="48"/>
      <c r="S150" s="48"/>
      <c r="T150" s="48"/>
    </row>
    <row r="151" spans="1:20" ht="15.75" x14ac:dyDescent="0.25">
      <c r="A151" s="34" t="s">
        <v>91</v>
      </c>
      <c r="G151" s="43"/>
      <c r="H151" s="43">
        <v>-474.57</v>
      </c>
      <c r="I151" s="43">
        <v>0</v>
      </c>
      <c r="J151" s="43">
        <v>0</v>
      </c>
      <c r="K151" s="43">
        <v>78623.62</v>
      </c>
      <c r="L151" s="43">
        <v>0</v>
      </c>
      <c r="M151" s="43">
        <v>0</v>
      </c>
      <c r="N151" s="43">
        <v>0</v>
      </c>
      <c r="O151" s="43">
        <v>0</v>
      </c>
      <c r="P151" s="30"/>
      <c r="Q151" s="43">
        <v>78149.049999999988</v>
      </c>
      <c r="R151" s="48"/>
      <c r="S151" s="48"/>
      <c r="T151" s="48"/>
    </row>
    <row r="152" spans="1:20" ht="13.5" x14ac:dyDescent="0.25">
      <c r="A152" s="34" t="s">
        <v>31</v>
      </c>
      <c r="G152" s="43"/>
      <c r="H152" s="43">
        <v>11815758.799999999</v>
      </c>
      <c r="I152" s="43">
        <v>55944930.039999984</v>
      </c>
      <c r="J152" s="43">
        <v>68585605.949999988</v>
      </c>
      <c r="K152" s="43">
        <v>76752504.359999999</v>
      </c>
      <c r="L152" s="43">
        <v>77305870.730000004</v>
      </c>
      <c r="M152" s="43">
        <v>80228727.550000012</v>
      </c>
      <c r="N152" s="43">
        <v>86686698.229999989</v>
      </c>
      <c r="O152" s="43">
        <v>96278434.719999984</v>
      </c>
      <c r="P152" s="30"/>
      <c r="Q152" s="43">
        <v>553598530.38</v>
      </c>
      <c r="R152" s="48"/>
      <c r="S152" s="48"/>
      <c r="T152" s="48"/>
    </row>
    <row r="153" spans="1:20" ht="13.5" x14ac:dyDescent="0.25">
      <c r="A153" s="34" t="s">
        <v>85</v>
      </c>
      <c r="G153" s="43"/>
      <c r="H153" s="43">
        <v>4017357.9899999998</v>
      </c>
      <c r="I153" s="43">
        <v>19021276.240000002</v>
      </c>
      <c r="J153" s="43">
        <v>23319106.07</v>
      </c>
      <c r="K153" s="43">
        <v>26095851.440000001</v>
      </c>
      <c r="L153" s="43">
        <v>26283996.109999996</v>
      </c>
      <c r="M153" s="43">
        <v>27277767.390000008</v>
      </c>
      <c r="N153" s="43">
        <v>29473477.469999999</v>
      </c>
      <c r="O153" s="43">
        <v>32734667.830000006</v>
      </c>
      <c r="P153" s="30"/>
      <c r="Q153" s="43">
        <v>188223500.54000002</v>
      </c>
      <c r="R153" s="48"/>
      <c r="S153" s="48"/>
      <c r="T153" s="48"/>
    </row>
    <row r="154" spans="1:20" ht="15.75" x14ac:dyDescent="0.25">
      <c r="A154" s="34" t="s">
        <v>92</v>
      </c>
      <c r="G154" s="43"/>
      <c r="H154" s="43">
        <v>472630.32999999996</v>
      </c>
      <c r="I154" s="43">
        <v>2237797.16</v>
      </c>
      <c r="J154" s="43">
        <v>2743424.3</v>
      </c>
      <c r="K154" s="43">
        <v>3070100.12</v>
      </c>
      <c r="L154" s="43">
        <v>3092234.84</v>
      </c>
      <c r="M154" s="43">
        <v>2926661.43</v>
      </c>
      <c r="N154" s="43">
        <v>1821185.2</v>
      </c>
      <c r="O154" s="43">
        <v>3851137.4400000004</v>
      </c>
      <c r="P154" s="30"/>
      <c r="Q154" s="43">
        <v>20215170.82</v>
      </c>
      <c r="R154" s="48"/>
      <c r="S154" s="48"/>
      <c r="T154" s="48"/>
    </row>
    <row r="155" spans="1:20" ht="15.75" x14ac:dyDescent="0.25">
      <c r="A155" s="34" t="s">
        <v>126</v>
      </c>
      <c r="G155" s="43"/>
      <c r="H155" s="43">
        <v>590787.93999999994</v>
      </c>
      <c r="I155" s="43">
        <v>2797246.5700000003</v>
      </c>
      <c r="J155" s="43">
        <v>3429280.3699999996</v>
      </c>
      <c r="K155" s="43">
        <v>3837625.2600000002</v>
      </c>
      <c r="L155" s="43">
        <v>3865293.6300000008</v>
      </c>
      <c r="M155" s="43">
        <v>4011436.5000000005</v>
      </c>
      <c r="N155" s="43">
        <v>4789631.2200000007</v>
      </c>
      <c r="O155" s="43">
        <v>5688041.9900000012</v>
      </c>
      <c r="P155" s="30"/>
      <c r="Q155" s="43">
        <v>29009343.480000004</v>
      </c>
      <c r="R155" s="48"/>
      <c r="S155" s="48"/>
      <c r="T155" s="48"/>
    </row>
    <row r="156" spans="1:20" ht="15.75" x14ac:dyDescent="0.25">
      <c r="A156" s="34" t="s">
        <v>93</v>
      </c>
      <c r="G156" s="43"/>
      <c r="H156" s="43">
        <v>1313396.97</v>
      </c>
      <c r="I156" s="43">
        <v>6082163.5</v>
      </c>
      <c r="J156" s="43">
        <v>7200963.8700000001</v>
      </c>
      <c r="K156" s="43">
        <v>7961560.9099999992</v>
      </c>
      <c r="L156" s="43">
        <v>8047784.4999999991</v>
      </c>
      <c r="M156" s="43">
        <v>8249324.2599999998</v>
      </c>
      <c r="N156" s="43">
        <v>8842699.7599999998</v>
      </c>
      <c r="O156" s="43">
        <v>9752026.1400000006</v>
      </c>
      <c r="P156" s="30"/>
      <c r="Q156" s="43">
        <v>57449919.909999996</v>
      </c>
      <c r="R156" s="48"/>
      <c r="S156" s="48"/>
      <c r="T156" s="48"/>
    </row>
    <row r="157" spans="1:20" ht="15.75" x14ac:dyDescent="0.25">
      <c r="A157" s="34" t="s">
        <v>108</v>
      </c>
      <c r="G157" s="43"/>
      <c r="H157" s="43" t="s">
        <v>95</v>
      </c>
      <c r="I157" s="43" t="s">
        <v>95</v>
      </c>
      <c r="J157" s="44">
        <v>0.22594855156601446</v>
      </c>
      <c r="K157" s="44">
        <v>0.11907598244380635</v>
      </c>
      <c r="L157" s="44">
        <v>7.2097500220251742E-3</v>
      </c>
      <c r="M157" s="45">
        <v>3.7808989050888961E-2</v>
      </c>
      <c r="N157" s="45">
        <v>8.0494492150274377E-2</v>
      </c>
      <c r="O157" s="45">
        <v>0.11064830805472467</v>
      </c>
      <c r="Q157" s="43"/>
      <c r="R157" s="48"/>
      <c r="S157" s="48"/>
      <c r="T157" s="48"/>
    </row>
    <row r="158" spans="1:20" ht="13.5" x14ac:dyDescent="0.25">
      <c r="A158" s="34"/>
      <c r="G158" s="43"/>
      <c r="H158" s="43"/>
      <c r="I158" s="43"/>
      <c r="J158" s="43"/>
      <c r="K158" s="43"/>
      <c r="L158" s="43"/>
      <c r="M158" s="43"/>
      <c r="N158" s="43"/>
      <c r="O158" s="43"/>
      <c r="Q158" s="43"/>
      <c r="R158" s="48"/>
      <c r="S158" s="48"/>
      <c r="T158" s="48"/>
    </row>
    <row r="159" spans="1:20" ht="13.5" x14ac:dyDescent="0.25">
      <c r="A159" s="34"/>
      <c r="B159" s="34"/>
      <c r="G159" s="43"/>
      <c r="H159" s="43"/>
      <c r="I159" s="43"/>
      <c r="J159" s="43"/>
      <c r="K159" s="43"/>
      <c r="L159" s="43"/>
      <c r="M159" s="43"/>
      <c r="N159" s="43"/>
      <c r="O159" s="43"/>
      <c r="Q159" s="43"/>
      <c r="R159" s="48"/>
      <c r="S159" s="48"/>
      <c r="T159" s="48"/>
    </row>
    <row r="160" spans="1:20" ht="15" x14ac:dyDescent="0.3">
      <c r="A160" s="39" t="s">
        <v>112</v>
      </c>
      <c r="B160" s="30"/>
      <c r="G160" s="43"/>
      <c r="H160" s="43"/>
      <c r="I160" s="43"/>
      <c r="J160" s="43"/>
      <c r="K160" s="43"/>
      <c r="L160" s="43"/>
      <c r="M160" s="43"/>
      <c r="N160" s="43"/>
      <c r="O160" s="43"/>
      <c r="Q160" s="43"/>
      <c r="R160" s="48"/>
      <c r="S160" s="48"/>
      <c r="T160" s="48"/>
    </row>
    <row r="161" spans="1:20" ht="13.5" x14ac:dyDescent="0.25">
      <c r="A161" s="34" t="s">
        <v>1</v>
      </c>
      <c r="B161" s="30"/>
      <c r="G161" s="43"/>
      <c r="H161" s="43"/>
      <c r="I161" s="43">
        <v>590152.17000000004</v>
      </c>
      <c r="J161" s="43">
        <v>310489377.64000005</v>
      </c>
      <c r="K161" s="43">
        <v>375560939.80999994</v>
      </c>
      <c r="L161" s="43">
        <v>341856825.31</v>
      </c>
      <c r="M161" s="43">
        <v>340678235.71000004</v>
      </c>
      <c r="N161" s="43">
        <v>328681207.40999997</v>
      </c>
      <c r="O161" s="43">
        <v>304648129.63</v>
      </c>
      <c r="P161" s="30"/>
      <c r="Q161" s="30">
        <v>2002504867.6800003</v>
      </c>
      <c r="R161" s="53"/>
      <c r="S161" s="53"/>
      <c r="T161" s="53"/>
    </row>
    <row r="162" spans="1:20" ht="13.5" x14ac:dyDescent="0.25">
      <c r="A162" s="34" t="s">
        <v>2</v>
      </c>
      <c r="B162" s="30"/>
      <c r="G162" s="43"/>
      <c r="H162" s="43"/>
      <c r="I162" s="43">
        <v>543320.56000000006</v>
      </c>
      <c r="J162" s="43">
        <v>281835233.90999997</v>
      </c>
      <c r="K162" s="43">
        <v>338319995.72000003</v>
      </c>
      <c r="L162" s="43">
        <v>305891614.62</v>
      </c>
      <c r="M162" s="43">
        <v>304386489.05000001</v>
      </c>
      <c r="N162" s="43">
        <v>294095231.49999994</v>
      </c>
      <c r="O162" s="43">
        <v>272182862.43000001</v>
      </c>
      <c r="P162" s="30"/>
      <c r="Q162" s="30">
        <v>1797254747.79</v>
      </c>
      <c r="R162" s="48"/>
      <c r="S162" s="48"/>
      <c r="T162" s="48"/>
    </row>
    <row r="163" spans="1:20" ht="15.75" x14ac:dyDescent="0.25">
      <c r="A163" s="34" t="s">
        <v>89</v>
      </c>
      <c r="B163" s="30"/>
      <c r="G163" s="43"/>
      <c r="H163" s="43"/>
      <c r="I163" s="43">
        <v>54.900000000000006</v>
      </c>
      <c r="J163" s="43">
        <v>5311097.1999999993</v>
      </c>
      <c r="K163" s="43">
        <v>8088445.7300000004</v>
      </c>
      <c r="L163" s="43">
        <v>6022265.7700000005</v>
      </c>
      <c r="M163" s="43">
        <v>6121739.6600000011</v>
      </c>
      <c r="N163" s="43">
        <v>5710680.0899999999</v>
      </c>
      <c r="O163" s="43">
        <v>4970651.17</v>
      </c>
      <c r="P163" s="30"/>
      <c r="Q163" s="30">
        <v>36224934.520000003</v>
      </c>
      <c r="R163" s="48"/>
      <c r="S163" s="48"/>
      <c r="T163" s="48"/>
    </row>
    <row r="164" spans="1:20" ht="15.75" x14ac:dyDescent="0.25">
      <c r="A164" s="34" t="s">
        <v>90</v>
      </c>
      <c r="B164" s="30"/>
      <c r="G164" s="43"/>
      <c r="H164" s="43"/>
      <c r="I164" s="43">
        <v>0</v>
      </c>
      <c r="J164" s="43">
        <v>0</v>
      </c>
      <c r="K164" s="43">
        <v>0</v>
      </c>
      <c r="L164" s="43">
        <v>0</v>
      </c>
      <c r="M164" s="43">
        <v>0</v>
      </c>
      <c r="N164" s="43">
        <v>0</v>
      </c>
      <c r="O164" s="43">
        <v>0</v>
      </c>
      <c r="P164" s="30"/>
      <c r="Q164" s="30">
        <v>0</v>
      </c>
      <c r="R164" s="48"/>
      <c r="S164" s="48"/>
      <c r="T164" s="48"/>
    </row>
    <row r="165" spans="1:20" ht="15.75" x14ac:dyDescent="0.25">
      <c r="A165" s="34" t="s">
        <v>91</v>
      </c>
      <c r="B165" s="30"/>
      <c r="G165" s="43"/>
      <c r="H165" s="43"/>
      <c r="I165" s="43">
        <v>0</v>
      </c>
      <c r="J165" s="43">
        <v>0</v>
      </c>
      <c r="K165" s="43">
        <v>46895.65</v>
      </c>
      <c r="L165" s="43">
        <v>0</v>
      </c>
      <c r="M165" s="43">
        <v>0</v>
      </c>
      <c r="N165" s="43">
        <v>0</v>
      </c>
      <c r="O165" s="43">
        <v>0</v>
      </c>
      <c r="P165" s="30"/>
      <c r="Q165" s="30">
        <v>46895.65</v>
      </c>
      <c r="R165" s="48"/>
      <c r="S165" s="48"/>
      <c r="T165" s="48"/>
    </row>
    <row r="166" spans="1:20" ht="13.5" x14ac:dyDescent="0.25">
      <c r="A166" s="34" t="s">
        <v>31</v>
      </c>
      <c r="B166" s="30"/>
      <c r="G166" s="43"/>
      <c r="H166" s="43"/>
      <c r="I166" s="43">
        <v>46776.71000000005</v>
      </c>
      <c r="J166" s="43">
        <v>23343046.530000001</v>
      </c>
      <c r="K166" s="43">
        <v>29199394.010000009</v>
      </c>
      <c r="L166" s="43">
        <v>29942944.919999998</v>
      </c>
      <c r="M166" s="43">
        <v>30170007</v>
      </c>
      <c r="N166" s="43">
        <v>28875295.82</v>
      </c>
      <c r="O166" s="43">
        <v>27494616.030000001</v>
      </c>
      <c r="P166" s="30"/>
      <c r="Q166" s="30">
        <v>169072081.02000001</v>
      </c>
      <c r="R166" s="48"/>
      <c r="S166" s="48"/>
      <c r="T166" s="48"/>
    </row>
    <row r="167" spans="1:20" ht="13.5" x14ac:dyDescent="0.25">
      <c r="A167" s="34" t="s">
        <v>85</v>
      </c>
      <c r="B167" s="30"/>
      <c r="G167" s="43"/>
      <c r="H167" s="43"/>
      <c r="I167" s="43">
        <v>15904.08</v>
      </c>
      <c r="J167" s="43">
        <v>7936635.8700000001</v>
      </c>
      <c r="K167" s="43">
        <v>9927793.9699999988</v>
      </c>
      <c r="L167" s="43">
        <v>10180601.369999999</v>
      </c>
      <c r="M167" s="43">
        <v>10257802.379999999</v>
      </c>
      <c r="N167" s="43">
        <v>9817600.660000002</v>
      </c>
      <c r="O167" s="43">
        <v>9348169.5099999979</v>
      </c>
      <c r="P167" s="30"/>
      <c r="Q167" s="30">
        <v>57484507.840000004</v>
      </c>
      <c r="R167" s="48"/>
      <c r="S167" s="48"/>
      <c r="T167" s="48"/>
    </row>
    <row r="168" spans="1:20" ht="15.75" x14ac:dyDescent="0.25">
      <c r="A168" s="34" t="s">
        <v>92</v>
      </c>
      <c r="B168" s="30"/>
      <c r="G168" s="43"/>
      <c r="H168" s="43"/>
      <c r="I168" s="43">
        <v>1871.0700000000002</v>
      </c>
      <c r="J168" s="43">
        <v>933721.78</v>
      </c>
      <c r="K168" s="43">
        <v>1167975.8600000001</v>
      </c>
      <c r="L168" s="43">
        <v>1197717.81</v>
      </c>
      <c r="M168" s="43">
        <v>1092657.8899999999</v>
      </c>
      <c r="N168" s="43">
        <v>563760.96</v>
      </c>
      <c r="O168" s="43">
        <v>1099784.71</v>
      </c>
      <c r="P168" s="30"/>
      <c r="Q168" s="30">
        <v>6057490.0800000001</v>
      </c>
      <c r="R168" s="48"/>
      <c r="S168" s="48"/>
      <c r="T168" s="48"/>
    </row>
    <row r="169" spans="1:20" ht="15.75" x14ac:dyDescent="0.25">
      <c r="A169" s="34" t="s">
        <v>126</v>
      </c>
      <c r="B169" s="30"/>
      <c r="G169" s="43"/>
      <c r="H169" s="43"/>
      <c r="I169" s="43">
        <v>2338.83</v>
      </c>
      <c r="J169" s="43">
        <v>1167152.4099999999</v>
      </c>
      <c r="K169" s="43">
        <v>1459969.62</v>
      </c>
      <c r="L169" s="43">
        <v>1497147.32</v>
      </c>
      <c r="M169" s="43">
        <v>1508500.44</v>
      </c>
      <c r="N169" s="43">
        <v>1584705.1800000002</v>
      </c>
      <c r="O169" s="43">
        <v>1623704.5699999998</v>
      </c>
      <c r="P169" s="30"/>
      <c r="Q169" s="30">
        <v>8843518.370000001</v>
      </c>
      <c r="R169" s="48"/>
      <c r="S169" s="48"/>
      <c r="T169" s="48"/>
    </row>
    <row r="170" spans="1:20" ht="15.75" x14ac:dyDescent="0.25">
      <c r="A170" s="34" t="s">
        <v>93</v>
      </c>
      <c r="B170" s="30"/>
      <c r="G170" s="43"/>
      <c r="H170" s="43"/>
      <c r="I170" s="43">
        <v>5074.91</v>
      </c>
      <c r="J170" s="43">
        <v>2452508.9</v>
      </c>
      <c r="K170" s="43">
        <v>3037265.19</v>
      </c>
      <c r="L170" s="43">
        <v>3122029.6599999997</v>
      </c>
      <c r="M170" s="43">
        <v>3099503.01</v>
      </c>
      <c r="N170" s="43">
        <v>2946774.7499999995</v>
      </c>
      <c r="O170" s="43">
        <v>2788198.51</v>
      </c>
      <c r="P170" s="30"/>
      <c r="Q170" s="30">
        <v>17451354.93</v>
      </c>
      <c r="R170" s="48"/>
      <c r="S170" s="48"/>
      <c r="T170" s="48"/>
    </row>
    <row r="171" spans="1:20" ht="15.75" x14ac:dyDescent="0.25">
      <c r="A171" s="34" t="s">
        <v>107</v>
      </c>
      <c r="B171" s="34"/>
      <c r="G171" s="43"/>
      <c r="H171" s="43"/>
      <c r="I171" s="43" t="s">
        <v>95</v>
      </c>
      <c r="J171" s="43" t="s">
        <v>95</v>
      </c>
      <c r="K171" s="44">
        <v>0.25088188349680718</v>
      </c>
      <c r="L171" s="44">
        <v>2.5464600729225406E-2</v>
      </c>
      <c r="M171" s="45">
        <v>7.5831579227312006E-3</v>
      </c>
      <c r="N171" s="45">
        <v>-4.2913850832053159E-2</v>
      </c>
      <c r="O171" s="45">
        <v>-4.7815260442931773E-2</v>
      </c>
      <c r="Q171" s="43"/>
      <c r="R171" s="48"/>
      <c r="S171" s="48"/>
      <c r="T171" s="48"/>
    </row>
    <row r="172" spans="1:20" ht="13.5" x14ac:dyDescent="0.25">
      <c r="A172" s="34"/>
      <c r="B172" s="34"/>
      <c r="G172" s="43"/>
      <c r="H172" s="43"/>
      <c r="I172" s="43"/>
      <c r="J172" s="43"/>
      <c r="K172" s="43"/>
      <c r="L172" s="43"/>
      <c r="M172" s="43"/>
      <c r="N172" s="43"/>
      <c r="O172" s="43"/>
      <c r="Q172" s="43"/>
      <c r="R172" s="48"/>
      <c r="S172" s="48"/>
      <c r="T172" s="48"/>
    </row>
    <row r="173" spans="1:20" ht="13.5" x14ac:dyDescent="0.25">
      <c r="A173" s="34"/>
      <c r="B173" s="34"/>
      <c r="C173" s="45"/>
      <c r="D173" s="45"/>
      <c r="E173" s="45"/>
      <c r="F173" s="34"/>
      <c r="G173" s="34"/>
      <c r="H173" s="34"/>
      <c r="I173" s="34"/>
      <c r="J173" s="34"/>
      <c r="K173" s="34"/>
      <c r="L173" s="34"/>
      <c r="M173" s="34"/>
      <c r="N173" s="34"/>
      <c r="O173" s="34"/>
      <c r="Q173" s="34"/>
    </row>
    <row r="174" spans="1:20" ht="15" x14ac:dyDescent="0.3">
      <c r="A174" s="37" t="s">
        <v>6</v>
      </c>
      <c r="B174" s="34"/>
      <c r="C174" s="30"/>
      <c r="D174" s="30"/>
      <c r="E174" s="30"/>
      <c r="F174" s="34"/>
      <c r="G174" s="34"/>
      <c r="H174" s="34"/>
      <c r="I174" s="34"/>
    </row>
    <row r="175" spans="1:20" ht="13.5" x14ac:dyDescent="0.25">
      <c r="A175" s="34" t="s">
        <v>1</v>
      </c>
      <c r="B175" s="34"/>
      <c r="C175" s="30">
        <v>5055282636.8800001</v>
      </c>
      <c r="D175" s="30">
        <v>17288615432.25</v>
      </c>
      <c r="E175" s="30">
        <v>22509815164.509998</v>
      </c>
      <c r="F175" s="30">
        <v>29308239022.060001</v>
      </c>
      <c r="G175" s="30">
        <v>29759096846.789997</v>
      </c>
      <c r="H175" s="30">
        <v>31164547147.559994</v>
      </c>
      <c r="I175" s="30">
        <v>30819486036.352997</v>
      </c>
      <c r="J175" s="30">
        <v>29422425486.370003</v>
      </c>
      <c r="K175" s="30">
        <v>29394516000.110001</v>
      </c>
      <c r="L175" s="30">
        <v>30267751817.059998</v>
      </c>
      <c r="M175" s="30">
        <v>29961927185.230003</v>
      </c>
      <c r="N175" s="30">
        <v>30124381735.279999</v>
      </c>
      <c r="O175" s="30">
        <v>30069153118.039997</v>
      </c>
      <c r="P175" s="30"/>
      <c r="Q175" s="30">
        <v>345145237628.4931</v>
      </c>
    </row>
    <row r="176" spans="1:20" ht="13.5" x14ac:dyDescent="0.25">
      <c r="A176" s="34" t="s">
        <v>2</v>
      </c>
      <c r="B176" s="34"/>
      <c r="C176" s="30">
        <v>4589308102.5900002</v>
      </c>
      <c r="D176" s="30">
        <v>15792986745.66</v>
      </c>
      <c r="E176" s="30">
        <v>20533940314.989998</v>
      </c>
      <c r="F176" s="30">
        <v>26741959790.400002</v>
      </c>
      <c r="G176" s="30">
        <v>26911459112.389999</v>
      </c>
      <c r="H176" s="30">
        <v>28122248554.610004</v>
      </c>
      <c r="I176" s="30">
        <v>27778710112.980003</v>
      </c>
      <c r="J176" s="30">
        <v>26516485214.419998</v>
      </c>
      <c r="K176" s="30">
        <v>26501771910.439999</v>
      </c>
      <c r="L176" s="30">
        <v>27316821056.869999</v>
      </c>
      <c r="M176" s="30">
        <v>27063371055.73</v>
      </c>
      <c r="N176" s="30">
        <v>27187569537.609997</v>
      </c>
      <c r="O176" s="30">
        <v>27087124990.950001</v>
      </c>
      <c r="P176" s="30"/>
      <c r="Q176" s="30">
        <v>312143756499.64001</v>
      </c>
    </row>
    <row r="177" spans="1:17" ht="15.75" x14ac:dyDescent="0.25">
      <c r="A177" s="34" t="s">
        <v>89</v>
      </c>
      <c r="B177" s="34"/>
      <c r="C177" s="30">
        <v>11604630.059999999</v>
      </c>
      <c r="D177" s="30">
        <v>91045293.210000008</v>
      </c>
      <c r="E177" s="30">
        <v>221888130.03999996</v>
      </c>
      <c r="F177" s="30">
        <v>403653599.55000001</v>
      </c>
      <c r="G177" s="30">
        <v>500995865.49999994</v>
      </c>
      <c r="H177" s="30">
        <v>565539434.07999992</v>
      </c>
      <c r="I177" s="30">
        <v>611979853.56200004</v>
      </c>
      <c r="J177" s="30">
        <v>586227572.37000012</v>
      </c>
      <c r="K177" s="30">
        <v>559054128.73000002</v>
      </c>
      <c r="L177" s="30">
        <v>562273710.88999999</v>
      </c>
      <c r="M177" s="30">
        <v>562412607.49000001</v>
      </c>
      <c r="N177" s="30">
        <v>584494788.93999994</v>
      </c>
      <c r="O177" s="30">
        <v>603168786.20999992</v>
      </c>
      <c r="P177" s="30"/>
      <c r="Q177" s="30">
        <v>5864338400.631999</v>
      </c>
    </row>
    <row r="178" spans="1:17" ht="15.75" x14ac:dyDescent="0.25">
      <c r="A178" s="34" t="s">
        <v>90</v>
      </c>
      <c r="B178" s="34"/>
      <c r="C178" s="30">
        <v>0</v>
      </c>
      <c r="D178" s="30">
        <v>7860443.1699999999</v>
      </c>
      <c r="E178" s="30">
        <v>32531341.740000002</v>
      </c>
      <c r="F178" s="30">
        <v>56142027.649999999</v>
      </c>
      <c r="G178" s="30">
        <v>60127913.640000001</v>
      </c>
      <c r="H178" s="30">
        <v>65986921.050000012</v>
      </c>
      <c r="I178" s="30">
        <v>69182278.210000008</v>
      </c>
      <c r="J178" s="30">
        <v>66297005.350000009</v>
      </c>
      <c r="K178" s="30">
        <v>63360954.809999995</v>
      </c>
      <c r="L178" s="30">
        <v>75744880.089999989</v>
      </c>
      <c r="M178" s="30">
        <v>72558802.170000002</v>
      </c>
      <c r="N178" s="30">
        <v>42639506.329999998</v>
      </c>
      <c r="O178" s="30">
        <v>429654.57</v>
      </c>
      <c r="P178" s="30"/>
      <c r="Q178" s="30">
        <v>612861728.77999997</v>
      </c>
    </row>
    <row r="179" spans="1:17" ht="15.75" x14ac:dyDescent="0.25">
      <c r="A179" s="34" t="s">
        <v>91</v>
      </c>
      <c r="B179" s="34"/>
      <c r="C179" s="30">
        <v>209731.6</v>
      </c>
      <c r="D179" s="30">
        <v>169865.66</v>
      </c>
      <c r="E179" s="30">
        <v>16070.98</v>
      </c>
      <c r="F179" s="30">
        <v>2214133.14</v>
      </c>
      <c r="G179" s="30">
        <v>0</v>
      </c>
      <c r="H179" s="30">
        <v>16157.93</v>
      </c>
      <c r="I179" s="30">
        <v>91360</v>
      </c>
      <c r="J179" s="30">
        <v>177898.9</v>
      </c>
      <c r="K179" s="30">
        <v>2097958.3699999996</v>
      </c>
      <c r="L179" s="30">
        <v>1500</v>
      </c>
      <c r="M179" s="30">
        <v>3000</v>
      </c>
      <c r="N179" s="30">
        <v>-960</v>
      </c>
      <c r="O179" s="30">
        <v>0</v>
      </c>
      <c r="P179" s="30"/>
      <c r="Q179" s="30">
        <v>4996716.5799999991</v>
      </c>
    </row>
    <row r="180" spans="1:17" ht="13.5" x14ac:dyDescent="0.25">
      <c r="A180" s="34" t="s">
        <v>31</v>
      </c>
      <c r="B180" s="34"/>
      <c r="C180" s="30">
        <v>454579635.82999986</v>
      </c>
      <c r="D180" s="30">
        <v>1404753259.04</v>
      </c>
      <c r="E180" s="30">
        <v>1754002790.46</v>
      </c>
      <c r="F180" s="30">
        <v>2164839765.25</v>
      </c>
      <c r="G180" s="30">
        <v>2346641868.9000001</v>
      </c>
      <c r="H180" s="30">
        <v>2476775316.8000007</v>
      </c>
      <c r="I180" s="30">
        <v>2428887429.8109999</v>
      </c>
      <c r="J180" s="30">
        <v>2319890598.48</v>
      </c>
      <c r="K180" s="30">
        <v>2335787919.3100004</v>
      </c>
      <c r="L180" s="30">
        <v>2388658549.3000002</v>
      </c>
      <c r="M180" s="30">
        <v>2336152508.0100002</v>
      </c>
      <c r="N180" s="30">
        <v>2352320936.73</v>
      </c>
      <c r="O180" s="30">
        <v>2378859340.8800001</v>
      </c>
      <c r="P180" s="30"/>
      <c r="Q180" s="30">
        <v>27142149918.801003</v>
      </c>
    </row>
    <row r="181" spans="1:17" ht="13.5" x14ac:dyDescent="0.25">
      <c r="A181" s="34" t="s">
        <v>85</v>
      </c>
      <c r="B181" s="34"/>
      <c r="C181" s="30">
        <v>154557136.6636</v>
      </c>
      <c r="D181" s="30">
        <v>477616108.15979993</v>
      </c>
      <c r="E181" s="30">
        <v>596360948.93000007</v>
      </c>
      <c r="F181" s="30">
        <v>736045520.54999995</v>
      </c>
      <c r="G181" s="30">
        <v>797858235.84000003</v>
      </c>
      <c r="H181" s="30">
        <v>842103607.83999979</v>
      </c>
      <c r="I181" s="30">
        <v>825821726.34000003</v>
      </c>
      <c r="J181" s="30">
        <v>788762804.01000011</v>
      </c>
      <c r="K181" s="30">
        <v>794167892.88999999</v>
      </c>
      <c r="L181" s="30">
        <v>812143907.20000005</v>
      </c>
      <c r="M181" s="30">
        <v>794291853.05000019</v>
      </c>
      <c r="N181" s="30">
        <v>799789119.18999994</v>
      </c>
      <c r="O181" s="30">
        <v>808812176.49000001</v>
      </c>
      <c r="P181" s="30"/>
      <c r="Q181" s="30">
        <v>9228331037.1533985</v>
      </c>
    </row>
    <row r="182" spans="1:17" ht="15.75" x14ac:dyDescent="0.25">
      <c r="A182" s="34" t="s">
        <v>125</v>
      </c>
      <c r="B182" s="34"/>
      <c r="C182" s="30">
        <v>18183192.551599998</v>
      </c>
      <c r="D182" s="30">
        <v>56190130.328800008</v>
      </c>
      <c r="E182" s="30">
        <v>70160111.590000004</v>
      </c>
      <c r="F182" s="30">
        <v>86593590.519999996</v>
      </c>
      <c r="G182" s="30">
        <v>93865674.719999999</v>
      </c>
      <c r="H182" s="30">
        <v>99071012.859999999</v>
      </c>
      <c r="I182" s="30">
        <v>97155497.199999988</v>
      </c>
      <c r="J182" s="30">
        <v>92795623.74000001</v>
      </c>
      <c r="K182" s="30">
        <v>93431517.019999996</v>
      </c>
      <c r="L182" s="30">
        <v>95546342.089999989</v>
      </c>
      <c r="M182" s="30">
        <v>85249481.639999971</v>
      </c>
      <c r="N182" s="30">
        <v>23264623.139999997</v>
      </c>
      <c r="O182" s="30">
        <v>46400505.459999993</v>
      </c>
      <c r="P182" s="30"/>
      <c r="Q182" s="30">
        <v>957907302.86040008</v>
      </c>
    </row>
    <row r="183" spans="1:17" ht="15.75" x14ac:dyDescent="0.25">
      <c r="A183" s="34" t="s">
        <v>126</v>
      </c>
      <c r="B183" s="34"/>
      <c r="C183" s="30">
        <v>22728990.686999999</v>
      </c>
      <c r="D183" s="30">
        <v>70237663.336500004</v>
      </c>
      <c r="E183" s="30">
        <v>87700140.040000007</v>
      </c>
      <c r="F183" s="30">
        <v>108241988.96000001</v>
      </c>
      <c r="G183" s="30">
        <v>117332094.20999999</v>
      </c>
      <c r="H183" s="30">
        <v>123838766.48</v>
      </c>
      <c r="I183" s="30">
        <v>121444372.27000001</v>
      </c>
      <c r="J183" s="30">
        <v>115994530.90000001</v>
      </c>
      <c r="K183" s="30">
        <v>116789396.75999999</v>
      </c>
      <c r="L183" s="30">
        <v>119432928.54000001</v>
      </c>
      <c r="M183" s="30">
        <v>116807626.32000001</v>
      </c>
      <c r="N183" s="30">
        <v>129577417.42</v>
      </c>
      <c r="O183" s="30">
        <v>140643233.44</v>
      </c>
      <c r="P183" s="30"/>
      <c r="Q183" s="30">
        <v>1390769149.3635004</v>
      </c>
    </row>
    <row r="184" spans="1:17" ht="15.75" x14ac:dyDescent="0.25">
      <c r="A184" s="34" t="s">
        <v>93</v>
      </c>
      <c r="B184" s="34"/>
      <c r="C184" s="30">
        <v>54549577.645000003</v>
      </c>
      <c r="D184" s="30">
        <v>168570390.92639998</v>
      </c>
      <c r="E184" s="30">
        <v>210480334.78999996</v>
      </c>
      <c r="F184" s="30">
        <v>259711316.72</v>
      </c>
      <c r="G184" s="30">
        <v>274936669.67999995</v>
      </c>
      <c r="H184" s="30">
        <v>280074134.95999998</v>
      </c>
      <c r="I184" s="30">
        <v>264200661.77000004</v>
      </c>
      <c r="J184" s="30">
        <v>243665178.30000001</v>
      </c>
      <c r="K184" s="30">
        <v>242628092.68000001</v>
      </c>
      <c r="L184" s="30">
        <v>249010443.28999999</v>
      </c>
      <c r="M184" s="30">
        <v>240321184.71999997</v>
      </c>
      <c r="N184" s="30">
        <v>240220343.38</v>
      </c>
      <c r="O184" s="30">
        <v>241229161.10999998</v>
      </c>
      <c r="P184" s="30"/>
      <c r="Q184" s="30">
        <v>2969597489.9714003</v>
      </c>
    </row>
    <row r="185" spans="1:17" ht="15.75" x14ac:dyDescent="0.25">
      <c r="A185" s="34" t="s">
        <v>94</v>
      </c>
      <c r="B185" s="34"/>
      <c r="C185" s="44" t="s">
        <v>95</v>
      </c>
      <c r="D185" s="44" t="s">
        <v>95</v>
      </c>
      <c r="E185" s="45">
        <v>0.24861984065349318</v>
      </c>
      <c r="F185" s="45">
        <v>0.23422823328704911</v>
      </c>
      <c r="G185" s="45">
        <v>8.3979473478031474E-2</v>
      </c>
      <c r="H185" s="45">
        <v>5.5455180283219496E-2</v>
      </c>
      <c r="I185" s="45">
        <v>-1.9334772380916632E-2</v>
      </c>
      <c r="J185" s="45">
        <v>-4.4875209115591397E-2</v>
      </c>
      <c r="K185" s="45">
        <v>6.8526166020139723E-3</v>
      </c>
      <c r="L185" s="45">
        <v>2.2635030155313984E-2</v>
      </c>
      <c r="M185" s="45">
        <v>-2.1981392570900069E-2</v>
      </c>
      <c r="N185" s="45">
        <v>6.9209645622718818E-3</v>
      </c>
      <c r="O185" s="45">
        <v>1.1281795666407479E-2</v>
      </c>
      <c r="Q185" s="45"/>
    </row>
    <row r="186" spans="1:17" ht="13.5" x14ac:dyDescent="0.25">
      <c r="A186" s="34"/>
      <c r="B186" s="34"/>
      <c r="C186" s="34"/>
      <c r="D186" s="34"/>
      <c r="E186" s="34"/>
      <c r="F186" s="34"/>
      <c r="J186" s="34"/>
      <c r="K186" s="34"/>
      <c r="L186" s="34"/>
      <c r="M186" s="34"/>
      <c r="N186" s="34"/>
      <c r="O186" s="34"/>
      <c r="Q186" s="34"/>
    </row>
    <row r="187" spans="1:17" ht="13.5" x14ac:dyDescent="0.25">
      <c r="A187" s="34"/>
      <c r="B187" s="34"/>
      <c r="C187" s="34"/>
      <c r="D187" s="34"/>
      <c r="E187" s="34"/>
      <c r="F187" s="34"/>
      <c r="I187" s="51"/>
      <c r="J187" s="34"/>
      <c r="K187" s="34"/>
      <c r="L187" s="34"/>
      <c r="M187" s="34"/>
      <c r="N187" s="34"/>
      <c r="O187" s="34"/>
      <c r="Q187" s="34"/>
    </row>
    <row r="188" spans="1:17" ht="13.5" x14ac:dyDescent="0.25">
      <c r="A188" s="34"/>
      <c r="B188" s="34"/>
      <c r="C188" s="34"/>
      <c r="D188" s="34"/>
      <c r="E188" s="34"/>
      <c r="F188" s="34"/>
      <c r="J188" s="34"/>
      <c r="K188" s="34"/>
      <c r="L188" s="34"/>
      <c r="M188" s="34"/>
      <c r="N188" s="34"/>
      <c r="O188" s="34"/>
      <c r="Q188" s="34"/>
    </row>
    <row r="189" spans="1:17" ht="13.5" x14ac:dyDescent="0.25">
      <c r="A189" s="34"/>
      <c r="B189" s="34"/>
      <c r="C189" s="34"/>
      <c r="D189" s="34"/>
      <c r="E189" s="34"/>
      <c r="F189" s="34"/>
      <c r="J189" s="34"/>
      <c r="K189" s="34"/>
      <c r="L189" s="34"/>
      <c r="M189" s="34"/>
      <c r="N189" s="34"/>
      <c r="O189" s="34"/>
      <c r="Q189" s="34"/>
    </row>
    <row r="190" spans="1:17" ht="13.5" x14ac:dyDescent="0.25">
      <c r="A190" s="34"/>
      <c r="B190" s="34"/>
      <c r="C190" s="34"/>
      <c r="D190" s="34"/>
      <c r="E190" s="34"/>
      <c r="F190" s="34"/>
      <c r="J190" s="34"/>
      <c r="K190" s="34"/>
      <c r="L190" s="34"/>
      <c r="M190" s="34"/>
      <c r="N190" s="34"/>
      <c r="O190" s="34"/>
      <c r="Q190" s="34"/>
    </row>
    <row r="191" spans="1:17" ht="13.5" x14ac:dyDescent="0.25">
      <c r="A191" s="34"/>
      <c r="B191" s="34"/>
      <c r="C191" s="34"/>
      <c r="D191" s="34"/>
      <c r="E191" s="34"/>
      <c r="F191" s="34"/>
      <c r="J191" s="34"/>
      <c r="K191" s="34"/>
      <c r="L191" s="34"/>
      <c r="M191" s="34"/>
      <c r="N191" s="34"/>
      <c r="O191" s="34"/>
      <c r="Q191" s="34"/>
    </row>
    <row r="192" spans="1:17" ht="13.5" x14ac:dyDescent="0.25">
      <c r="A192" s="34"/>
      <c r="B192" s="34"/>
      <c r="C192" s="34"/>
      <c r="D192" s="34"/>
      <c r="E192" s="34"/>
      <c r="F192" s="34"/>
      <c r="J192" s="34"/>
      <c r="K192" s="34"/>
      <c r="L192" s="34"/>
      <c r="M192" s="34"/>
      <c r="N192" s="34"/>
      <c r="O192" s="34"/>
      <c r="Q192" s="34"/>
    </row>
    <row r="193" spans="1:17" ht="13.5" x14ac:dyDescent="0.25">
      <c r="A193" s="34"/>
      <c r="B193" s="34"/>
      <c r="C193" s="34"/>
      <c r="D193" s="34"/>
      <c r="E193" s="34"/>
      <c r="F193" s="34"/>
      <c r="J193" s="34"/>
      <c r="K193" s="34"/>
      <c r="L193" s="34"/>
      <c r="M193" s="34"/>
      <c r="N193" s="34"/>
      <c r="O193" s="34"/>
      <c r="Q193" s="34"/>
    </row>
    <row r="194" spans="1:17" ht="13.5" x14ac:dyDescent="0.25">
      <c r="A194" s="34"/>
      <c r="B194" s="34"/>
      <c r="C194" s="34"/>
      <c r="D194" s="34"/>
      <c r="E194" s="34"/>
      <c r="F194" s="34"/>
      <c r="J194" s="34"/>
      <c r="K194" s="34"/>
      <c r="L194" s="34"/>
      <c r="M194" s="34"/>
      <c r="N194" s="34"/>
      <c r="O194" s="34"/>
      <c r="Q194" s="34"/>
    </row>
    <row r="195" spans="1:17" ht="13.5" x14ac:dyDescent="0.25">
      <c r="A195" s="34"/>
      <c r="B195" s="34"/>
      <c r="C195" s="34"/>
      <c r="D195" s="34"/>
      <c r="E195" s="34"/>
      <c r="F195" s="34"/>
      <c r="J195" s="34"/>
      <c r="K195" s="34"/>
      <c r="L195" s="34"/>
      <c r="M195" s="34"/>
      <c r="N195" s="34"/>
      <c r="O195" s="34"/>
      <c r="Q195" s="34"/>
    </row>
    <row r="196" spans="1:17" ht="13.5" x14ac:dyDescent="0.25">
      <c r="A196" s="34"/>
      <c r="B196" s="34"/>
      <c r="C196" s="34"/>
      <c r="D196" s="34"/>
      <c r="E196" s="34"/>
      <c r="F196" s="34"/>
      <c r="J196" s="34"/>
      <c r="K196" s="34"/>
      <c r="L196" s="34"/>
      <c r="M196" s="34"/>
      <c r="N196" s="34"/>
      <c r="O196" s="34"/>
      <c r="Q196" s="34"/>
    </row>
    <row r="197" spans="1:17" ht="13.5" x14ac:dyDescent="0.25">
      <c r="A197" s="34"/>
      <c r="B197" s="34"/>
      <c r="C197" s="34"/>
      <c r="D197" s="34"/>
      <c r="E197" s="34"/>
      <c r="F197" s="34"/>
      <c r="J197" s="34"/>
      <c r="K197" s="34"/>
      <c r="L197" s="34"/>
      <c r="M197" s="34"/>
      <c r="N197" s="34"/>
      <c r="O197" s="34"/>
      <c r="Q197" s="34"/>
    </row>
    <row r="198" spans="1:17" ht="13.5" x14ac:dyDescent="0.25">
      <c r="A198" s="34"/>
      <c r="B198" s="34"/>
      <c r="C198" s="34"/>
      <c r="D198" s="34"/>
      <c r="E198" s="34"/>
      <c r="F198" s="34"/>
      <c r="J198" s="34"/>
      <c r="K198" s="34"/>
      <c r="L198" s="34"/>
      <c r="M198" s="34"/>
      <c r="N198" s="34"/>
      <c r="O198" s="34"/>
      <c r="Q198" s="34"/>
    </row>
    <row r="199" spans="1:17" ht="13.5" x14ac:dyDescent="0.25">
      <c r="A199" s="34"/>
      <c r="B199" s="34"/>
      <c r="C199" s="34"/>
      <c r="D199" s="34"/>
      <c r="E199" s="34"/>
      <c r="F199" s="34"/>
      <c r="J199" s="34"/>
      <c r="K199" s="34"/>
      <c r="L199" s="34"/>
      <c r="M199" s="34"/>
      <c r="N199" s="34"/>
      <c r="O199" s="34"/>
      <c r="Q199" s="34"/>
    </row>
    <row r="200" spans="1:17" ht="13.5" x14ac:dyDescent="0.25">
      <c r="A200" s="34"/>
      <c r="B200" s="34"/>
      <c r="C200" s="34"/>
      <c r="D200" s="34"/>
      <c r="E200" s="34"/>
      <c r="F200" s="34"/>
      <c r="J200" s="34"/>
      <c r="K200" s="34"/>
      <c r="L200" s="34"/>
      <c r="M200" s="34"/>
      <c r="N200" s="34"/>
      <c r="O200" s="34"/>
      <c r="Q200" s="34"/>
    </row>
    <row r="201" spans="1:17" ht="13.5" x14ac:dyDescent="0.25">
      <c r="A201" s="34"/>
      <c r="B201" s="34"/>
      <c r="C201" s="34"/>
      <c r="D201" s="34"/>
      <c r="E201" s="34"/>
      <c r="F201" s="34"/>
      <c r="J201" s="34"/>
      <c r="K201" s="34"/>
      <c r="L201" s="34"/>
      <c r="M201" s="34"/>
      <c r="N201" s="34"/>
      <c r="O201" s="34"/>
      <c r="Q201" s="34"/>
    </row>
    <row r="202" spans="1:17" ht="13.5" x14ac:dyDescent="0.25">
      <c r="A202" s="34"/>
      <c r="B202" s="34"/>
      <c r="C202" s="34"/>
      <c r="D202" s="34"/>
      <c r="E202" s="34"/>
      <c r="F202" s="34"/>
      <c r="J202" s="34"/>
      <c r="K202" s="34"/>
      <c r="L202" s="34"/>
      <c r="M202" s="34"/>
      <c r="N202" s="34"/>
      <c r="O202" s="34"/>
      <c r="Q202" s="34"/>
    </row>
    <row r="203" spans="1:17" ht="13.5" x14ac:dyDescent="0.25">
      <c r="A203" s="34"/>
      <c r="B203" s="34"/>
      <c r="C203" s="34"/>
      <c r="D203" s="34"/>
      <c r="E203" s="34"/>
      <c r="F203" s="34"/>
      <c r="J203" s="34"/>
      <c r="K203" s="34"/>
      <c r="L203" s="34"/>
      <c r="M203" s="34"/>
      <c r="N203" s="34"/>
      <c r="O203" s="34"/>
      <c r="Q203" s="34"/>
    </row>
    <row r="204" spans="1:17" ht="13.5" x14ac:dyDescent="0.25">
      <c r="A204" s="34"/>
      <c r="B204" s="34"/>
      <c r="C204" s="34"/>
      <c r="D204" s="34"/>
      <c r="E204" s="34"/>
      <c r="F204" s="34"/>
    </row>
    <row r="205" spans="1:17" ht="13.5" x14ac:dyDescent="0.25">
      <c r="A205" s="34"/>
      <c r="B205" s="34"/>
      <c r="C205" s="34"/>
      <c r="D205" s="34"/>
      <c r="E205" s="34"/>
      <c r="F205" s="34"/>
    </row>
    <row r="206" spans="1:17" ht="13.5" x14ac:dyDescent="0.25">
      <c r="A206" s="34"/>
      <c r="B206" s="34"/>
      <c r="C206" s="34"/>
      <c r="D206" s="34"/>
      <c r="E206" s="34"/>
    </row>
    <row r="207" spans="1:17" ht="13.5" x14ac:dyDescent="0.25">
      <c r="A207" s="34"/>
      <c r="B207" s="34"/>
      <c r="C207" s="34"/>
      <c r="D207" s="34"/>
      <c r="E207" s="34"/>
    </row>
    <row r="208" spans="1:17" ht="13.5" x14ac:dyDescent="0.25">
      <c r="A208" s="34"/>
      <c r="B208" s="34"/>
      <c r="C208" s="34"/>
      <c r="D208" s="34"/>
      <c r="E208" s="34"/>
    </row>
    <row r="209" spans="1:5" ht="13.5" x14ac:dyDescent="0.25">
      <c r="A209" s="34"/>
      <c r="B209" s="34"/>
      <c r="C209" s="34"/>
      <c r="D209" s="34"/>
      <c r="E209" s="34"/>
    </row>
    <row r="210" spans="1:5" ht="13.5" x14ac:dyDescent="0.25">
      <c r="A210" s="34"/>
      <c r="B210" s="34"/>
      <c r="C210" s="34"/>
      <c r="D210" s="34"/>
      <c r="E210" s="34"/>
    </row>
    <row r="211" spans="1:5" ht="13.5" x14ac:dyDescent="0.25">
      <c r="A211" s="34"/>
      <c r="B211" s="34"/>
      <c r="C211" s="34"/>
      <c r="D211" s="34"/>
      <c r="E211" s="34"/>
    </row>
    <row r="212" spans="1:5" ht="13.5" x14ac:dyDescent="0.25">
      <c r="A212" s="34"/>
      <c r="B212" s="34"/>
      <c r="C212" s="34"/>
      <c r="D212" s="34"/>
      <c r="E212" s="34"/>
    </row>
    <row r="213" spans="1:5" ht="13.5" x14ac:dyDescent="0.25">
      <c r="A213" s="34"/>
      <c r="B213" s="34"/>
      <c r="C213" s="34"/>
      <c r="D213" s="34"/>
      <c r="E213" s="34"/>
    </row>
    <row r="214" spans="1:5" ht="13.5" x14ac:dyDescent="0.25">
      <c r="A214" s="34"/>
      <c r="B214" s="34"/>
      <c r="C214" s="34"/>
      <c r="D214" s="34"/>
      <c r="E214" s="34"/>
    </row>
    <row r="215" spans="1:5" ht="13.5" x14ac:dyDescent="0.25">
      <c r="A215" s="34"/>
      <c r="B215" s="34"/>
      <c r="C215" s="34"/>
      <c r="D215" s="34"/>
      <c r="E215" s="34"/>
    </row>
    <row r="216" spans="1:5" ht="13.5" x14ac:dyDescent="0.25">
      <c r="A216" s="34"/>
      <c r="B216" s="34"/>
      <c r="C216" s="34"/>
      <c r="D216" s="34"/>
      <c r="E216" s="34"/>
    </row>
    <row r="217" spans="1:5" ht="13.5" x14ac:dyDescent="0.25">
      <c r="A217" s="34"/>
      <c r="B217" s="34"/>
      <c r="C217" s="34"/>
      <c r="D217" s="34"/>
      <c r="E217" s="34"/>
    </row>
    <row r="218" spans="1:5" ht="13.5" x14ac:dyDescent="0.25">
      <c r="B218" s="34"/>
      <c r="C218" s="34"/>
      <c r="D218" s="34"/>
      <c r="E218" s="34"/>
    </row>
    <row r="219" spans="1:5" ht="13.5" x14ac:dyDescent="0.25">
      <c r="B219" s="34"/>
      <c r="C219" s="34"/>
      <c r="D219" s="34"/>
      <c r="E219" s="34"/>
    </row>
    <row r="220" spans="1:5" ht="13.5" x14ac:dyDescent="0.25">
      <c r="B220" s="34"/>
      <c r="C220" s="34"/>
      <c r="D220" s="34"/>
      <c r="E220" s="34"/>
    </row>
    <row r="221" spans="1:5" ht="13.5" x14ac:dyDescent="0.25">
      <c r="B221" s="34"/>
      <c r="C221" s="34"/>
      <c r="D221" s="34"/>
      <c r="E221" s="34"/>
    </row>
    <row r="222" spans="1:5" ht="13.5" x14ac:dyDescent="0.25">
      <c r="B222" s="34"/>
      <c r="C222" s="34"/>
      <c r="D222" s="34"/>
      <c r="E222" s="34"/>
    </row>
    <row r="223" spans="1:5" ht="13.5" x14ac:dyDescent="0.25">
      <c r="B223" s="34"/>
      <c r="C223" s="34"/>
      <c r="D223" s="34"/>
      <c r="E223" s="34"/>
    </row>
    <row r="224" spans="1:5" ht="13.5" x14ac:dyDescent="0.25">
      <c r="B224" s="34"/>
      <c r="C224" s="34"/>
      <c r="D224" s="34"/>
      <c r="E224" s="34"/>
    </row>
    <row r="225" spans="2:5" ht="13.5" x14ac:dyDescent="0.25">
      <c r="B225" s="34"/>
      <c r="C225" s="34"/>
      <c r="D225" s="34"/>
      <c r="E225" s="34"/>
    </row>
  </sheetData>
  <mergeCells count="3">
    <mergeCell ref="H2:L2"/>
    <mergeCell ref="C2:G2"/>
    <mergeCell ref="M2:S2"/>
  </mergeCells>
  <phoneticPr fontId="4" type="noConversion"/>
  <pageMargins left="0.25" right="0.25" top="0.25" bottom="0.25" header="0.5" footer="0.5"/>
  <pageSetup scale="71" fitToHeight="0" orientation="landscape" r:id="rId1"/>
  <headerFooter alignWithMargins="0"/>
  <rowBreaks count="4" manualBreakCount="4">
    <brk id="45" min="2" max="17" man="1"/>
    <brk id="87" max="16383" man="1"/>
    <brk id="129" max="16383" man="1"/>
    <brk id="171" min="2" max="17" man="1"/>
  </rowBreaks>
  <colBreaks count="2" manualBreakCount="2">
    <brk id="7" max="184" man="1"/>
    <brk id="12" max="184"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H9"/>
  <sheetViews>
    <sheetView tabSelected="1" view="pageBreakPreview" zoomScaleNormal="100" zoomScaleSheetLayoutView="100" workbookViewId="0">
      <selection activeCell="R32" sqref="R32"/>
    </sheetView>
  </sheetViews>
  <sheetFormatPr defaultRowHeight="12.75" x14ac:dyDescent="0.2"/>
  <cols>
    <col min="1" max="1" width="8.5703125" customWidth="1"/>
    <col min="2" max="2" width="19.28515625" customWidth="1"/>
    <col min="3" max="3" width="24" customWidth="1"/>
    <col min="4" max="4" width="30.28515625" customWidth="1"/>
    <col min="5" max="5" width="18.5703125" customWidth="1"/>
    <col min="6" max="6" width="25.140625" customWidth="1"/>
  </cols>
  <sheetData>
    <row r="1" spans="1:8" x14ac:dyDescent="0.2">
      <c r="A1" s="1" t="s">
        <v>97</v>
      </c>
    </row>
    <row r="2" spans="1:8" ht="165.75" customHeight="1" x14ac:dyDescent="0.2">
      <c r="A2" s="65" t="s">
        <v>98</v>
      </c>
      <c r="B2" s="65"/>
      <c r="C2" s="65"/>
      <c r="D2" s="65"/>
      <c r="E2" s="65"/>
      <c r="F2" s="65"/>
      <c r="G2" s="52"/>
      <c r="H2" s="52"/>
    </row>
    <row r="3" spans="1:8" ht="25.5" customHeight="1" x14ac:dyDescent="0.2">
      <c r="A3" s="65" t="s">
        <v>105</v>
      </c>
      <c r="B3" s="66"/>
      <c r="C3" s="66"/>
      <c r="D3" s="66"/>
      <c r="E3" s="66"/>
      <c r="F3" s="66"/>
    </row>
    <row r="4" spans="1:8" ht="14.25" customHeight="1" x14ac:dyDescent="0.2">
      <c r="A4" s="67" t="s">
        <v>99</v>
      </c>
      <c r="B4" s="68"/>
      <c r="C4" s="68"/>
      <c r="D4" s="68"/>
      <c r="E4" s="68"/>
      <c r="F4" s="68"/>
    </row>
    <row r="5" spans="1:8" ht="14.25" customHeight="1" x14ac:dyDescent="0.2">
      <c r="A5" s="67" t="s">
        <v>100</v>
      </c>
      <c r="B5" s="68"/>
      <c r="C5" s="68"/>
      <c r="D5" s="68"/>
      <c r="E5" s="68"/>
      <c r="F5" s="68"/>
    </row>
    <row r="6" spans="1:8" ht="42.75" customHeight="1" x14ac:dyDescent="0.2">
      <c r="A6" s="67" t="s">
        <v>106</v>
      </c>
      <c r="B6" s="68"/>
      <c r="C6" s="68"/>
      <c r="D6" s="68"/>
      <c r="E6" s="68"/>
      <c r="F6" s="68"/>
    </row>
    <row r="7" spans="1:8" x14ac:dyDescent="0.2">
      <c r="A7" s="67" t="s">
        <v>119</v>
      </c>
      <c r="B7" s="68"/>
      <c r="C7" s="68"/>
      <c r="D7" s="68"/>
      <c r="E7" s="68"/>
      <c r="F7" s="68"/>
    </row>
    <row r="8" spans="1:8" s="52" customFormat="1" ht="12.75" hidden="1" customHeight="1" x14ac:dyDescent="0.2">
      <c r="A8" s="69" t="s">
        <v>120</v>
      </c>
      <c r="B8" s="66"/>
      <c r="C8" s="66"/>
      <c r="D8" s="66"/>
      <c r="E8" s="66"/>
      <c r="F8" s="66"/>
    </row>
    <row r="9" spans="1:8" ht="23.25" customHeight="1" x14ac:dyDescent="0.2"/>
  </sheetData>
  <mergeCells count="7">
    <mergeCell ref="A2:F2"/>
    <mergeCell ref="A3:F3"/>
    <mergeCell ref="A4:F4"/>
    <mergeCell ref="A8:F8"/>
    <mergeCell ref="A5:F5"/>
    <mergeCell ref="A6:F6"/>
    <mergeCell ref="A7:F7"/>
  </mergeCells>
  <phoneticPr fontId="4" type="noConversion"/>
  <pageMargins left="0.75" right="0.75" top="1" bottom="1" header="0.5" footer="0.5"/>
  <pageSetup scale="95"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I77"/>
  <sheetViews>
    <sheetView topLeftCell="A3" workbookViewId="0">
      <selection activeCell="I24" sqref="I24"/>
    </sheetView>
  </sheetViews>
  <sheetFormatPr defaultRowHeight="12.75" x14ac:dyDescent="0.2"/>
  <cols>
    <col min="1" max="1" width="24" customWidth="1"/>
    <col min="2" max="2" width="18.7109375" customWidth="1"/>
    <col min="3" max="3" width="4" customWidth="1"/>
    <col min="4" max="4" width="17.28515625" bestFit="1" customWidth="1"/>
    <col min="5" max="5" width="3.7109375" customWidth="1"/>
    <col min="6" max="6" width="15.5703125" customWidth="1"/>
    <col min="7" max="7" width="3.7109375" customWidth="1"/>
    <col min="8" max="8" width="18.140625" bestFit="1" customWidth="1"/>
    <col min="9" max="9" width="17" bestFit="1" customWidth="1"/>
  </cols>
  <sheetData>
    <row r="1" spans="1:8" ht="63" customHeight="1" x14ac:dyDescent="0.2">
      <c r="A1" s="63"/>
      <c r="B1" s="63"/>
      <c r="C1" s="63"/>
      <c r="D1" s="63"/>
      <c r="E1" s="63"/>
      <c r="F1" s="63"/>
      <c r="G1" s="63"/>
      <c r="H1" s="63"/>
    </row>
    <row r="2" spans="1:8" ht="18" x14ac:dyDescent="0.25">
      <c r="A2" s="57" t="s">
        <v>22</v>
      </c>
      <c r="B2" s="58"/>
      <c r="C2" s="58"/>
      <c r="D2" s="58"/>
      <c r="E2" s="58"/>
      <c r="F2" s="58"/>
      <c r="G2" s="58"/>
      <c r="H2" s="58"/>
    </row>
    <row r="3" spans="1:8" ht="18" x14ac:dyDescent="0.25">
      <c r="A3" s="14"/>
      <c r="B3" s="15"/>
      <c r="C3" s="15"/>
      <c r="D3" s="17"/>
      <c r="E3" s="17"/>
      <c r="F3" s="17"/>
      <c r="G3" s="17"/>
      <c r="H3" s="17"/>
    </row>
    <row r="4" spans="1:8" x14ac:dyDescent="0.2">
      <c r="B4" s="16" t="s">
        <v>55</v>
      </c>
      <c r="C4" s="10"/>
      <c r="D4" s="16" t="s">
        <v>78</v>
      </c>
      <c r="E4" s="10"/>
      <c r="F4" s="16" t="s">
        <v>84</v>
      </c>
      <c r="G4" s="10"/>
      <c r="H4" s="16" t="s">
        <v>28</v>
      </c>
    </row>
    <row r="5" spans="1:8" x14ac:dyDescent="0.2">
      <c r="A5" s="9"/>
      <c r="B5" s="11" t="s">
        <v>83</v>
      </c>
      <c r="C5" s="9"/>
      <c r="D5" s="11" t="s">
        <v>11</v>
      </c>
      <c r="F5" s="11" t="s">
        <v>61</v>
      </c>
      <c r="H5" s="11" t="s">
        <v>8</v>
      </c>
    </row>
    <row r="7" spans="1:8" x14ac:dyDescent="0.2">
      <c r="A7" s="8" t="s">
        <v>3</v>
      </c>
      <c r="B7" s="8"/>
      <c r="C7" s="8"/>
    </row>
    <row r="8" spans="1:8" x14ac:dyDescent="0.2">
      <c r="A8" t="s">
        <v>1</v>
      </c>
      <c r="B8" s="13">
        <v>41738466.75</v>
      </c>
      <c r="C8" s="13"/>
      <c r="D8" s="13">
        <v>197560025.89999995</v>
      </c>
      <c r="E8" s="13"/>
      <c r="F8" s="13">
        <v>32465193.669999998</v>
      </c>
      <c r="G8" s="13"/>
      <c r="H8" s="13">
        <v>1134176491.1200001</v>
      </c>
    </row>
    <row r="9" spans="1:8" x14ac:dyDescent="0.2">
      <c r="A9" t="s">
        <v>2</v>
      </c>
      <c r="B9" s="13">
        <v>38051577.060000002</v>
      </c>
      <c r="C9" s="13"/>
      <c r="D9" s="13">
        <v>180185942.24000004</v>
      </c>
      <c r="E9" s="13"/>
      <c r="F9" s="13">
        <v>29596070.810000002</v>
      </c>
      <c r="G9" s="13"/>
      <c r="H9" s="13">
        <v>1028724013.1500001</v>
      </c>
    </row>
    <row r="10" spans="1:8" x14ac:dyDescent="0.2">
      <c r="A10" t="s">
        <v>0</v>
      </c>
      <c r="B10" s="13">
        <v>0</v>
      </c>
      <c r="C10" s="13"/>
      <c r="D10" s="13">
        <v>0</v>
      </c>
      <c r="E10" s="13"/>
      <c r="F10" s="13">
        <v>0</v>
      </c>
      <c r="G10" s="13"/>
      <c r="H10" s="13">
        <v>6410</v>
      </c>
    </row>
    <row r="11" spans="1:8" x14ac:dyDescent="0.2">
      <c r="A11" t="s">
        <v>30</v>
      </c>
      <c r="B11" s="13">
        <v>0</v>
      </c>
      <c r="C11" s="13"/>
      <c r="D11" s="13">
        <v>0</v>
      </c>
      <c r="E11" s="13"/>
      <c r="F11" s="13">
        <v>0</v>
      </c>
      <c r="G11" s="13"/>
      <c r="H11" s="13">
        <v>199152.03</v>
      </c>
    </row>
    <row r="12" spans="1:8" x14ac:dyDescent="0.2">
      <c r="A12" t="s">
        <v>31</v>
      </c>
      <c r="B12" s="13">
        <f>B8-B9</f>
        <v>3686889.6899999976</v>
      </c>
      <c r="C12" s="13"/>
      <c r="D12" s="13">
        <v>17374083.659999996</v>
      </c>
      <c r="E12" s="13"/>
      <c r="F12" s="13">
        <v>2869122.86</v>
      </c>
      <c r="G12" s="13"/>
      <c r="H12" s="13">
        <v>105645220</v>
      </c>
    </row>
    <row r="13" spans="1:8" x14ac:dyDescent="0.2">
      <c r="A13" t="s">
        <v>25</v>
      </c>
      <c r="B13" s="13">
        <f>B12*0.55</f>
        <v>2027789.3294999988</v>
      </c>
      <c r="C13" s="13"/>
      <c r="D13" s="13">
        <f>D12*0.55</f>
        <v>9555746.0129999984</v>
      </c>
      <c r="E13" s="13"/>
      <c r="F13" s="13">
        <f>F12*0.55</f>
        <v>1578017.5730000001</v>
      </c>
      <c r="G13" s="13"/>
      <c r="H13" s="13">
        <f>H12*0.55</f>
        <v>58104871.000000007</v>
      </c>
    </row>
    <row r="14" spans="1:8" x14ac:dyDescent="0.2">
      <c r="A14" t="s">
        <v>32</v>
      </c>
      <c r="B14" s="13">
        <f>B12*0.45</f>
        <v>1659100.360499999</v>
      </c>
      <c r="C14" s="13"/>
      <c r="D14" s="13">
        <f>D12*0.45</f>
        <v>7818337.6469999989</v>
      </c>
      <c r="E14" s="13"/>
      <c r="F14" s="13">
        <f>F12*0.45</f>
        <v>1291105.287</v>
      </c>
      <c r="G14" s="13"/>
      <c r="H14" s="13">
        <f>H12*0.45</f>
        <v>47540349</v>
      </c>
    </row>
    <row r="15" spans="1:8" x14ac:dyDescent="0.2">
      <c r="A15" t="s">
        <v>5</v>
      </c>
      <c r="B15" s="28">
        <v>1203</v>
      </c>
      <c r="C15" s="13"/>
      <c r="D15" s="13"/>
      <c r="E15" s="13"/>
      <c r="F15" s="13"/>
      <c r="G15" s="13"/>
      <c r="H15" s="13"/>
    </row>
    <row r="16" spans="1:8" x14ac:dyDescent="0.2">
      <c r="B16" s="13"/>
      <c r="C16" s="13"/>
      <c r="D16" s="13"/>
      <c r="E16" s="13"/>
      <c r="F16" s="13"/>
      <c r="G16" s="13"/>
      <c r="H16" s="13"/>
    </row>
    <row r="17" spans="1:8" x14ac:dyDescent="0.2">
      <c r="B17" s="13"/>
      <c r="C17" s="13"/>
      <c r="D17" s="13"/>
      <c r="E17" s="13"/>
      <c r="F17" s="13"/>
      <c r="G17" s="13"/>
      <c r="H17" s="13"/>
    </row>
    <row r="18" spans="1:8" x14ac:dyDescent="0.2">
      <c r="A18" s="8" t="s">
        <v>4</v>
      </c>
      <c r="B18" s="13"/>
      <c r="C18" s="13"/>
      <c r="D18" s="13"/>
      <c r="E18" s="13"/>
      <c r="F18" s="13"/>
      <c r="G18" s="13"/>
      <c r="H18" s="13"/>
    </row>
    <row r="19" spans="1:8" x14ac:dyDescent="0.2">
      <c r="A19" t="s">
        <v>1</v>
      </c>
      <c r="B19" s="13">
        <v>75418831.709999993</v>
      </c>
      <c r="C19" s="13"/>
      <c r="D19" s="13">
        <v>323815005.55999994</v>
      </c>
      <c r="E19" s="13"/>
      <c r="F19" s="13">
        <v>59680509.079999998</v>
      </c>
      <c r="G19" s="13"/>
      <c r="H19" s="13">
        <v>1936534901.9099998</v>
      </c>
    </row>
    <row r="20" spans="1:8" x14ac:dyDescent="0.2">
      <c r="A20" t="s">
        <v>2</v>
      </c>
      <c r="B20" s="13">
        <v>69274454.609999999</v>
      </c>
      <c r="C20" s="13"/>
      <c r="D20" s="13">
        <v>296197950.05999994</v>
      </c>
      <c r="E20" s="13"/>
      <c r="F20" s="13">
        <v>54772529.049999997</v>
      </c>
      <c r="G20" s="13"/>
      <c r="H20" s="13">
        <v>1765517977.97</v>
      </c>
    </row>
    <row r="21" spans="1:8" x14ac:dyDescent="0.2">
      <c r="A21" t="s">
        <v>0</v>
      </c>
      <c r="B21" s="13">
        <v>375610.5</v>
      </c>
      <c r="C21" s="13"/>
      <c r="D21" s="13">
        <v>2025910.85</v>
      </c>
      <c r="E21" s="13"/>
      <c r="F21" s="13">
        <v>327107</v>
      </c>
      <c r="G21" s="13"/>
      <c r="H21" s="13">
        <v>6471806.9999999991</v>
      </c>
    </row>
    <row r="22" spans="1:8" x14ac:dyDescent="0.2">
      <c r="A22" t="s">
        <v>30</v>
      </c>
      <c r="B22" s="13">
        <v>718.5</v>
      </c>
      <c r="C22" s="13"/>
      <c r="D22" s="13">
        <v>0</v>
      </c>
      <c r="E22" s="13"/>
      <c r="F22" s="13">
        <v>718.5</v>
      </c>
      <c r="G22" s="13"/>
      <c r="H22" s="13">
        <v>718.5</v>
      </c>
    </row>
    <row r="23" spans="1:8" x14ac:dyDescent="0.2">
      <c r="A23" t="s">
        <v>31</v>
      </c>
      <c r="B23" s="13">
        <f>B19-B20-B21+B22</f>
        <v>5769485.099999994</v>
      </c>
      <c r="C23" s="13"/>
      <c r="D23" s="13">
        <v>25591144.649999995</v>
      </c>
      <c r="E23" s="13"/>
      <c r="F23" s="13">
        <v>4581591.53</v>
      </c>
      <c r="G23" s="13"/>
      <c r="H23" s="13">
        <v>164545835.44000003</v>
      </c>
    </row>
    <row r="24" spans="1:8" x14ac:dyDescent="0.2">
      <c r="A24" t="s">
        <v>25</v>
      </c>
      <c r="B24" s="13">
        <f>B23*0.55</f>
        <v>3173216.8049999969</v>
      </c>
      <c r="C24" s="13"/>
      <c r="D24" s="13">
        <f>D23*0.55</f>
        <v>14075129.557499999</v>
      </c>
      <c r="E24" s="13"/>
      <c r="F24" s="13">
        <f>F23*0.55</f>
        <v>2519875.3415000006</v>
      </c>
      <c r="G24" s="13"/>
      <c r="H24" s="13">
        <f>H23*0.55</f>
        <v>90500209.492000028</v>
      </c>
    </row>
    <row r="25" spans="1:8" x14ac:dyDescent="0.2">
      <c r="A25" t="s">
        <v>32</v>
      </c>
      <c r="B25" s="13">
        <f>B23*0.45</f>
        <v>2596268.2949999976</v>
      </c>
      <c r="C25" s="13"/>
      <c r="D25" s="13">
        <f>D23*0.45</f>
        <v>11516015.092499997</v>
      </c>
      <c r="E25" s="13"/>
      <c r="F25" s="13">
        <f>F23*0.45</f>
        <v>2061716.1885000002</v>
      </c>
      <c r="G25" s="13"/>
      <c r="H25" s="13">
        <f>H23*0.45</f>
        <v>74045625.948000014</v>
      </c>
    </row>
    <row r="26" spans="1:8" x14ac:dyDescent="0.2">
      <c r="A26" t="s">
        <v>5</v>
      </c>
      <c r="B26" s="28">
        <v>2239</v>
      </c>
      <c r="C26" s="13"/>
      <c r="D26" s="13"/>
      <c r="E26" s="13"/>
      <c r="F26" s="13"/>
      <c r="G26" s="13"/>
      <c r="H26" s="13"/>
    </row>
    <row r="27" spans="1:8" x14ac:dyDescent="0.2">
      <c r="B27" s="13"/>
      <c r="C27" s="13"/>
      <c r="D27" s="13"/>
      <c r="E27" s="13"/>
      <c r="F27" s="13"/>
      <c r="G27" s="13"/>
      <c r="H27" s="13"/>
    </row>
    <row r="28" spans="1:8" x14ac:dyDescent="0.2">
      <c r="B28" s="13"/>
      <c r="C28" s="13"/>
      <c r="D28" s="13"/>
      <c r="E28" s="13"/>
      <c r="F28" s="13"/>
      <c r="G28" s="13"/>
      <c r="H28" s="13"/>
    </row>
    <row r="29" spans="1:8" x14ac:dyDescent="0.2">
      <c r="A29" s="25" t="s">
        <v>41</v>
      </c>
      <c r="B29" s="13"/>
      <c r="C29" s="13"/>
      <c r="D29" s="13"/>
      <c r="E29" s="13"/>
      <c r="F29" s="13"/>
      <c r="G29" s="13"/>
      <c r="H29" s="13"/>
    </row>
    <row r="30" spans="1:8" x14ac:dyDescent="0.2">
      <c r="A30" t="s">
        <v>1</v>
      </c>
      <c r="B30" s="13">
        <v>79056376.730000004</v>
      </c>
      <c r="C30" s="13"/>
      <c r="D30" s="13">
        <v>357346313.82000005</v>
      </c>
      <c r="E30" s="13"/>
      <c r="F30" s="13">
        <v>61374582.950000003</v>
      </c>
      <c r="G30" s="13"/>
      <c r="H30" s="13">
        <v>1841540016.2800004</v>
      </c>
    </row>
    <row r="31" spans="1:8" x14ac:dyDescent="0.2">
      <c r="A31" t="s">
        <v>2</v>
      </c>
      <c r="B31" s="13">
        <v>71817736.310000002</v>
      </c>
      <c r="C31" s="13"/>
      <c r="D31" s="13">
        <v>324324854.63999999</v>
      </c>
      <c r="E31" s="13"/>
      <c r="F31" s="13">
        <v>55793995.549999997</v>
      </c>
      <c r="G31" s="13"/>
      <c r="H31" s="13">
        <v>1668995229.6199996</v>
      </c>
    </row>
    <row r="32" spans="1:8" x14ac:dyDescent="0.2">
      <c r="A32" t="s">
        <v>0</v>
      </c>
      <c r="B32" s="13">
        <v>814048.84</v>
      </c>
      <c r="C32" s="13"/>
      <c r="D32" s="13">
        <v>4303547.71</v>
      </c>
      <c r="E32" s="13"/>
      <c r="F32" s="13">
        <v>591370.44999999995</v>
      </c>
      <c r="G32" s="13"/>
      <c r="H32" s="13">
        <v>11530468.849999998</v>
      </c>
    </row>
    <row r="33" spans="1:8" x14ac:dyDescent="0.2">
      <c r="A33" t="s">
        <v>30</v>
      </c>
      <c r="B33" s="13">
        <v>0</v>
      </c>
      <c r="C33" s="13"/>
      <c r="D33" s="13">
        <v>18941.310000000001</v>
      </c>
      <c r="E33" s="13"/>
      <c r="F33" s="13">
        <v>0</v>
      </c>
      <c r="G33" s="13"/>
      <c r="H33" s="13">
        <v>29520.880000000001</v>
      </c>
    </row>
    <row r="34" spans="1:8" x14ac:dyDescent="0.2">
      <c r="A34" t="s">
        <v>31</v>
      </c>
      <c r="B34" s="13">
        <f>B30-B31-B32</f>
        <v>6424591.5800000019</v>
      </c>
      <c r="C34" s="13"/>
      <c r="D34" s="13">
        <v>28736852.780000005</v>
      </c>
      <c r="E34" s="13"/>
      <c r="F34" s="13">
        <v>4989216.95</v>
      </c>
      <c r="G34" s="13"/>
      <c r="H34" s="13">
        <v>161043838.69</v>
      </c>
    </row>
    <row r="35" spans="1:8" x14ac:dyDescent="0.2">
      <c r="A35" t="s">
        <v>25</v>
      </c>
      <c r="B35" s="13">
        <f>B34*0.55</f>
        <v>3533525.3690000013</v>
      </c>
      <c r="C35" s="13"/>
      <c r="D35" s="13">
        <f>D34*0.55</f>
        <v>15805269.029000005</v>
      </c>
      <c r="E35" s="13"/>
      <c r="F35" s="13">
        <f>F34*0.55</f>
        <v>2744069.3225000002</v>
      </c>
      <c r="G35" s="13"/>
      <c r="H35" s="13">
        <f>H34*0.55</f>
        <v>88574111.279500008</v>
      </c>
    </row>
    <row r="36" spans="1:8" x14ac:dyDescent="0.2">
      <c r="A36" t="s">
        <v>32</v>
      </c>
      <c r="B36" s="13">
        <f>B34*0.45</f>
        <v>2891066.2110000011</v>
      </c>
      <c r="C36" s="13"/>
      <c r="D36" s="13">
        <f>D34*0.45</f>
        <v>12931583.751000002</v>
      </c>
      <c r="E36" s="13"/>
      <c r="F36" s="13">
        <f>F34*0.45</f>
        <v>2245147.6274999999</v>
      </c>
      <c r="G36" s="13"/>
      <c r="H36" s="13">
        <f>H34*0.45</f>
        <v>72469727.410500005</v>
      </c>
    </row>
    <row r="37" spans="1:8" x14ac:dyDescent="0.2">
      <c r="A37" t="s">
        <v>5</v>
      </c>
      <c r="B37" s="26">
        <v>2788</v>
      </c>
      <c r="C37" s="13"/>
      <c r="D37" s="13"/>
      <c r="E37" s="13"/>
      <c r="F37" s="13"/>
      <c r="G37" s="13"/>
      <c r="H37" s="13"/>
    </row>
    <row r="38" spans="1:8" x14ac:dyDescent="0.2">
      <c r="B38" s="13"/>
      <c r="C38" s="13"/>
      <c r="D38" s="13"/>
      <c r="E38" s="13"/>
      <c r="F38" s="13"/>
      <c r="G38" s="13"/>
      <c r="H38" s="13"/>
    </row>
    <row r="39" spans="1:8" x14ac:dyDescent="0.2">
      <c r="B39" s="13"/>
      <c r="C39" s="13"/>
      <c r="D39" s="13"/>
      <c r="E39" s="13"/>
      <c r="F39" s="13"/>
      <c r="G39" s="13"/>
      <c r="H39" s="13"/>
    </row>
    <row r="40" spans="1:8" ht="75.95" customHeight="1" x14ac:dyDescent="0.2">
      <c r="A40" s="61" t="s">
        <v>51</v>
      </c>
      <c r="B40" s="61"/>
      <c r="C40" s="61"/>
      <c r="D40" s="61"/>
      <c r="E40" s="61"/>
      <c r="F40" s="61"/>
      <c r="G40" s="61"/>
      <c r="H40" s="61"/>
    </row>
    <row r="41" spans="1:8" x14ac:dyDescent="0.2">
      <c r="B41" s="13"/>
      <c r="C41" s="13"/>
      <c r="D41" s="13"/>
      <c r="E41" s="13"/>
      <c r="F41" s="13"/>
      <c r="G41" s="13"/>
      <c r="H41" s="13"/>
    </row>
    <row r="42" spans="1:8" x14ac:dyDescent="0.2">
      <c r="A42" s="25" t="s">
        <v>50</v>
      </c>
      <c r="B42" s="13"/>
      <c r="C42" s="13"/>
      <c r="D42" s="13"/>
      <c r="E42" s="13"/>
      <c r="F42" s="13"/>
      <c r="G42" s="13"/>
      <c r="H42" s="13"/>
    </row>
    <row r="43" spans="1:8" x14ac:dyDescent="0.2">
      <c r="A43" t="s">
        <v>1</v>
      </c>
      <c r="B43" s="13">
        <v>37486173.25</v>
      </c>
      <c r="C43" s="13"/>
      <c r="D43" s="13">
        <v>167383678.64000002</v>
      </c>
      <c r="E43" s="13"/>
      <c r="F43" s="13">
        <v>29678272.059999999</v>
      </c>
      <c r="G43" s="13"/>
      <c r="H43" s="13">
        <v>874762441.0999999</v>
      </c>
    </row>
    <row r="44" spans="1:8" x14ac:dyDescent="0.2">
      <c r="A44" t="s">
        <v>2</v>
      </c>
      <c r="B44" s="13">
        <v>34086513.240000002</v>
      </c>
      <c r="C44" s="13"/>
      <c r="D44" s="13">
        <v>152041731.75999999</v>
      </c>
      <c r="E44" s="13"/>
      <c r="F44" s="13">
        <v>26902483.500000004</v>
      </c>
      <c r="G44" s="13"/>
      <c r="H44" s="13">
        <v>793288165.08000004</v>
      </c>
    </row>
    <row r="45" spans="1:8" x14ac:dyDescent="0.2">
      <c r="A45" t="s">
        <v>0</v>
      </c>
      <c r="B45" s="13">
        <v>99012.08</v>
      </c>
      <c r="C45" s="13"/>
      <c r="D45" s="13">
        <v>578054.84</v>
      </c>
      <c r="E45" s="13"/>
      <c r="F45" s="13">
        <v>72237.08</v>
      </c>
      <c r="G45" s="13"/>
      <c r="H45" s="13">
        <v>1494166.99</v>
      </c>
    </row>
    <row r="46" spans="1:8" x14ac:dyDescent="0.2">
      <c r="A46" t="s">
        <v>31</v>
      </c>
      <c r="B46" s="13">
        <f>B43-B44-B45</f>
        <v>3300647.9299999978</v>
      </c>
      <c r="C46" s="13"/>
      <c r="D46" s="13">
        <v>14763892.039999994</v>
      </c>
      <c r="E46" s="13"/>
      <c r="F46" s="13">
        <v>2703551.48</v>
      </c>
      <c r="G46" s="13"/>
      <c r="H46" s="13">
        <v>79980109.030000001</v>
      </c>
    </row>
    <row r="47" spans="1:8" x14ac:dyDescent="0.2">
      <c r="A47" t="s">
        <v>25</v>
      </c>
      <c r="B47" s="13">
        <f>B46*0.55</f>
        <v>1815356.361499999</v>
      </c>
      <c r="C47" s="13"/>
      <c r="D47" s="13">
        <f>D46*0.55</f>
        <v>8120140.6219999967</v>
      </c>
      <c r="E47" s="13"/>
      <c r="F47" s="13">
        <f>F46*0.55</f>
        <v>1486953.314</v>
      </c>
      <c r="G47" s="13"/>
      <c r="H47" s="13">
        <f>H46*0.55</f>
        <v>43989059.966500007</v>
      </c>
    </row>
    <row r="48" spans="1:8" x14ac:dyDescent="0.2">
      <c r="A48" t="s">
        <v>32</v>
      </c>
      <c r="B48" s="13">
        <f>B46*0.45</f>
        <v>1485291.5684999991</v>
      </c>
      <c r="C48" s="13"/>
      <c r="D48" s="13">
        <f>D46*0.45</f>
        <v>6643751.4179999968</v>
      </c>
      <c r="E48" s="13"/>
      <c r="F48" s="13">
        <f>F46*0.45</f>
        <v>1216598.166</v>
      </c>
      <c r="G48" s="13"/>
      <c r="H48" s="13">
        <f>H46*0.45</f>
        <v>35991049.063500002</v>
      </c>
    </row>
    <row r="49" spans="1:9" x14ac:dyDescent="0.2">
      <c r="A49" t="s">
        <v>5</v>
      </c>
      <c r="B49" s="28">
        <v>2000</v>
      </c>
      <c r="C49" s="13"/>
      <c r="D49" s="13"/>
      <c r="E49" s="13"/>
      <c r="F49" s="13"/>
      <c r="G49" s="13"/>
      <c r="H49" s="13"/>
    </row>
    <row r="50" spans="1:9" x14ac:dyDescent="0.2">
      <c r="B50" s="13"/>
      <c r="C50" s="13"/>
      <c r="D50" s="13"/>
      <c r="E50" s="13"/>
      <c r="F50" s="13"/>
      <c r="G50" s="13"/>
      <c r="H50" s="13"/>
    </row>
    <row r="51" spans="1:9" x14ac:dyDescent="0.2">
      <c r="B51" s="13"/>
      <c r="C51" s="13"/>
      <c r="D51" s="13"/>
      <c r="E51" s="13"/>
      <c r="F51" s="13"/>
      <c r="G51" s="13"/>
      <c r="H51" s="13"/>
    </row>
    <row r="52" spans="1:9" x14ac:dyDescent="0.2">
      <c r="A52" s="25" t="s">
        <v>74</v>
      </c>
      <c r="B52" s="13"/>
      <c r="C52" s="13"/>
      <c r="D52" s="13"/>
      <c r="E52" s="13"/>
      <c r="F52" s="13"/>
      <c r="G52" s="13"/>
      <c r="H52" s="13"/>
    </row>
    <row r="53" spans="1:9" x14ac:dyDescent="0.2">
      <c r="A53" t="s">
        <v>1</v>
      </c>
      <c r="B53" s="13">
        <v>54489712.450000003</v>
      </c>
      <c r="C53" s="13"/>
      <c r="D53" s="13">
        <v>248937834.46000004</v>
      </c>
      <c r="E53" s="13"/>
      <c r="F53" s="13">
        <v>41626756.890000001</v>
      </c>
      <c r="G53" s="13"/>
      <c r="H53" s="13">
        <v>457822355.74000001</v>
      </c>
    </row>
    <row r="54" spans="1:9" x14ac:dyDescent="0.2">
      <c r="A54" t="s">
        <v>2</v>
      </c>
      <c r="B54" s="13">
        <v>49867869.920000002</v>
      </c>
      <c r="C54" s="13"/>
      <c r="D54" s="13">
        <v>228974822.62000006</v>
      </c>
      <c r="E54" s="13"/>
      <c r="F54" s="13">
        <v>38139161.859999999</v>
      </c>
      <c r="G54" s="13"/>
      <c r="H54" s="13">
        <v>420965586.01000011</v>
      </c>
    </row>
    <row r="55" spans="1:9" x14ac:dyDescent="0.2">
      <c r="A55" t="s">
        <v>0</v>
      </c>
      <c r="B55" s="13">
        <v>0</v>
      </c>
      <c r="C55" s="13"/>
      <c r="D55" s="13">
        <v>0</v>
      </c>
      <c r="E55" s="13"/>
      <c r="F55" s="13">
        <v>0</v>
      </c>
      <c r="G55" s="13"/>
      <c r="H55" s="13">
        <v>0</v>
      </c>
    </row>
    <row r="56" spans="1:9" x14ac:dyDescent="0.2">
      <c r="A56" t="s">
        <v>31</v>
      </c>
      <c r="B56" s="13">
        <f>B53-B54</f>
        <v>4621842.5300000012</v>
      </c>
      <c r="C56" s="13"/>
      <c r="D56" s="13">
        <v>19963011.84</v>
      </c>
      <c r="E56" s="13"/>
      <c r="F56" s="13">
        <v>3487595.03</v>
      </c>
      <c r="G56" s="13"/>
      <c r="H56" s="13">
        <v>36856769.729999997</v>
      </c>
    </row>
    <row r="57" spans="1:9" x14ac:dyDescent="0.2">
      <c r="A57" t="s">
        <v>25</v>
      </c>
      <c r="B57" s="13">
        <f>B56*0.55</f>
        <v>2542013.3915000008</v>
      </c>
      <c r="C57" s="13"/>
      <c r="D57" s="13">
        <f>D56*0.55</f>
        <v>10979656.512</v>
      </c>
      <c r="E57" s="13"/>
      <c r="F57" s="13">
        <f>F56*0.55</f>
        <v>1918177.2665000001</v>
      </c>
      <c r="G57" s="13"/>
      <c r="H57" s="13">
        <f>H56*0.55</f>
        <v>20271223.351500001</v>
      </c>
    </row>
    <row r="58" spans="1:9" x14ac:dyDescent="0.2">
      <c r="A58" t="s">
        <v>32</v>
      </c>
      <c r="B58" s="13">
        <f>B56*0.45</f>
        <v>2079829.1385000006</v>
      </c>
      <c r="C58" s="13"/>
      <c r="D58" s="13">
        <f>D56*0.45</f>
        <v>8983355.3279999997</v>
      </c>
      <c r="E58" s="13"/>
      <c r="F58" s="13">
        <f>F56*0.45</f>
        <v>1569417.7634999999</v>
      </c>
      <c r="G58" s="13"/>
      <c r="H58" s="13">
        <f>H56*0.45</f>
        <v>16585546.3785</v>
      </c>
    </row>
    <row r="59" spans="1:9" x14ac:dyDescent="0.2">
      <c r="A59" t="s">
        <v>5</v>
      </c>
      <c r="B59" s="28">
        <v>1738</v>
      </c>
      <c r="C59" s="13"/>
      <c r="D59" s="13"/>
      <c r="E59" s="13"/>
      <c r="F59" s="13"/>
      <c r="G59" s="13"/>
      <c r="H59" s="13"/>
    </row>
    <row r="60" spans="1:9" x14ac:dyDescent="0.2">
      <c r="B60" s="13"/>
      <c r="C60" s="13"/>
      <c r="D60" s="13"/>
      <c r="E60" s="13"/>
      <c r="F60" s="13"/>
      <c r="G60" s="13"/>
      <c r="H60" s="13"/>
      <c r="I60" s="13"/>
    </row>
    <row r="61" spans="1:9" x14ac:dyDescent="0.2">
      <c r="B61" s="13"/>
      <c r="C61" s="13"/>
      <c r="D61" s="13"/>
      <c r="E61" s="13"/>
      <c r="F61" s="13"/>
      <c r="G61" s="13"/>
      <c r="H61" s="13"/>
      <c r="I61" s="13"/>
    </row>
    <row r="62" spans="1:9" x14ac:dyDescent="0.2">
      <c r="A62" s="8" t="s">
        <v>6</v>
      </c>
      <c r="B62" s="13"/>
      <c r="C62" s="13"/>
      <c r="D62" s="13"/>
      <c r="E62" s="13"/>
      <c r="F62" s="13"/>
      <c r="G62" s="13"/>
      <c r="H62" s="13"/>
    </row>
    <row r="63" spans="1:9" ht="13.5" x14ac:dyDescent="0.25">
      <c r="A63" t="s">
        <v>1</v>
      </c>
      <c r="B63" s="13">
        <v>288189560.88999999</v>
      </c>
      <c r="C63" s="13"/>
      <c r="D63" s="13">
        <v>1295042858.3799999</v>
      </c>
      <c r="E63" s="13"/>
      <c r="F63" s="13">
        <v>224825314.64999998</v>
      </c>
      <c r="G63" s="13"/>
      <c r="H63" s="30">
        <v>6244836206.1499996</v>
      </c>
    </row>
    <row r="64" spans="1:9" ht="13.5" x14ac:dyDescent="0.25">
      <c r="A64" t="s">
        <v>2</v>
      </c>
      <c r="B64" s="13">
        <v>263098151.13999999</v>
      </c>
      <c r="C64" s="13"/>
      <c r="D64" s="13">
        <v>1181725301.3200002</v>
      </c>
      <c r="E64" s="13"/>
      <c r="F64" s="13">
        <v>205204240.77000001</v>
      </c>
      <c r="G64" s="13"/>
      <c r="H64" s="30">
        <v>5677490971.8299999</v>
      </c>
    </row>
    <row r="65" spans="1:9" ht="13.5" x14ac:dyDescent="0.25">
      <c r="A65" t="s">
        <v>0</v>
      </c>
      <c r="B65" s="13">
        <v>1288671.42</v>
      </c>
      <c r="C65" s="13"/>
      <c r="D65" s="13">
        <v>6907513.4000000013</v>
      </c>
      <c r="E65" s="13"/>
      <c r="F65" s="13">
        <v>990714.53</v>
      </c>
      <c r="G65" s="13"/>
      <c r="H65" s="30">
        <v>19502852.840000004</v>
      </c>
    </row>
    <row r="66" spans="1:9" ht="13.5" x14ac:dyDescent="0.25">
      <c r="A66" t="s">
        <v>30</v>
      </c>
      <c r="B66" s="13">
        <v>718.5</v>
      </c>
      <c r="C66" s="13"/>
      <c r="D66" s="13">
        <v>18941.310000000001</v>
      </c>
      <c r="E66" s="13"/>
      <c r="F66" s="13">
        <v>718.5</v>
      </c>
      <c r="G66" s="13"/>
      <c r="H66" s="30">
        <v>229391.41</v>
      </c>
    </row>
    <row r="67" spans="1:9" ht="13.5" x14ac:dyDescent="0.25">
      <c r="A67" t="s">
        <v>31</v>
      </c>
      <c r="B67" s="13">
        <f>B63-B64-B65+B66</f>
        <v>23803456.829999998</v>
      </c>
      <c r="C67" s="13"/>
      <c r="D67" s="13">
        <v>106428984.96999998</v>
      </c>
      <c r="E67" s="13"/>
      <c r="F67" s="13">
        <v>18631077.849999994</v>
      </c>
      <c r="G67" s="13"/>
      <c r="H67" s="30">
        <v>548071772.88999999</v>
      </c>
    </row>
    <row r="68" spans="1:9" x14ac:dyDescent="0.2">
      <c r="A68" t="s">
        <v>25</v>
      </c>
      <c r="B68" s="13">
        <f>B67*0.55</f>
        <v>13091901.2565</v>
      </c>
      <c r="C68" s="13"/>
      <c r="D68" s="13">
        <f>D67*0.55</f>
        <v>58535941.733499996</v>
      </c>
      <c r="E68" s="13"/>
      <c r="F68" s="13">
        <f>F67*0.55</f>
        <v>10247092.817499997</v>
      </c>
      <c r="G68" s="13"/>
      <c r="H68" s="13">
        <f>H67*0.55</f>
        <v>301439475.08950001</v>
      </c>
    </row>
    <row r="69" spans="1:9" x14ac:dyDescent="0.2">
      <c r="A69" t="s">
        <v>32</v>
      </c>
      <c r="B69" s="13">
        <f>B67*0.45</f>
        <v>10711555.5735</v>
      </c>
      <c r="C69" s="13"/>
      <c r="D69" s="13">
        <f>D67*0.45</f>
        <v>47893043.236499995</v>
      </c>
      <c r="E69" s="13"/>
      <c r="F69" s="13">
        <f>F67*0.45</f>
        <v>8383985.0324999979</v>
      </c>
      <c r="G69" s="13"/>
      <c r="H69" s="13">
        <f>H67*0.45</f>
        <v>246632297.80050001</v>
      </c>
    </row>
    <row r="70" spans="1:9" x14ac:dyDescent="0.2">
      <c r="A70" t="s">
        <v>5</v>
      </c>
      <c r="B70" s="26">
        <f>B59+B49+B37+B26+B15</f>
        <v>9968</v>
      </c>
      <c r="I70" s="13"/>
    </row>
    <row r="71" spans="1:9" x14ac:dyDescent="0.2">
      <c r="B71" s="28"/>
      <c r="D71" s="13"/>
      <c r="F71" s="13"/>
      <c r="H71" s="13"/>
    </row>
    <row r="72" spans="1:9" x14ac:dyDescent="0.2">
      <c r="H72" s="13"/>
    </row>
    <row r="73" spans="1:9" ht="76.5" customHeight="1" x14ac:dyDescent="0.2">
      <c r="A73" s="61" t="s">
        <v>51</v>
      </c>
      <c r="B73" s="61"/>
      <c r="C73" s="61"/>
      <c r="D73" s="61"/>
      <c r="E73" s="61"/>
      <c r="F73" s="61"/>
      <c r="G73" s="61"/>
      <c r="H73" s="61"/>
    </row>
    <row r="74" spans="1:9" x14ac:dyDescent="0.2">
      <c r="A74" s="29"/>
    </row>
    <row r="75" spans="1:9" x14ac:dyDescent="0.2">
      <c r="A75" s="29"/>
    </row>
    <row r="76" spans="1:9" x14ac:dyDescent="0.2">
      <c r="A76" s="29"/>
    </row>
    <row r="77" spans="1:9" x14ac:dyDescent="0.2">
      <c r="A77" s="29"/>
    </row>
  </sheetData>
  <mergeCells count="4">
    <mergeCell ref="A1:H1"/>
    <mergeCell ref="A2:H2"/>
    <mergeCell ref="A40:H40"/>
    <mergeCell ref="A73:H73"/>
  </mergeCells>
  <phoneticPr fontId="4" type="noConversion"/>
  <pageMargins left="0.75" right="0.75" top="1" bottom="1" header="0.5" footer="0.5"/>
  <headerFooter alignWithMargins="0"/>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G76"/>
  <sheetViews>
    <sheetView workbookViewId="0">
      <selection activeCell="B26" sqref="B26"/>
    </sheetView>
  </sheetViews>
  <sheetFormatPr defaultRowHeight="12.75" x14ac:dyDescent="0.2"/>
  <cols>
    <col min="1" max="1" width="24" customWidth="1"/>
    <col min="2" max="2" width="18.7109375" customWidth="1"/>
    <col min="3" max="3" width="4" customWidth="1"/>
    <col min="4" max="4" width="24.42578125" bestFit="1" customWidth="1"/>
    <col min="5" max="5" width="3.7109375" customWidth="1"/>
    <col min="6" max="6" width="19.140625" bestFit="1" customWidth="1"/>
    <col min="7" max="7" width="18.140625" bestFit="1" customWidth="1"/>
  </cols>
  <sheetData>
    <row r="1" spans="1:6" ht="63" customHeight="1" x14ac:dyDescent="0.2">
      <c r="A1" s="63"/>
      <c r="B1" s="63"/>
      <c r="C1" s="63"/>
      <c r="D1" s="63"/>
      <c r="E1" s="63"/>
      <c r="F1" s="63"/>
    </row>
    <row r="2" spans="1:6" ht="18" x14ac:dyDescent="0.25">
      <c r="A2" s="57" t="s">
        <v>22</v>
      </c>
      <c r="B2" s="58"/>
      <c r="C2" s="58"/>
      <c r="D2" s="58"/>
      <c r="E2" s="58"/>
      <c r="F2" s="58"/>
    </row>
    <row r="3" spans="1:6" ht="18" x14ac:dyDescent="0.25">
      <c r="A3" s="14"/>
      <c r="B3" s="15"/>
      <c r="C3" s="15"/>
      <c r="D3" s="17"/>
      <c r="E3" s="17"/>
      <c r="F3" s="17"/>
    </row>
    <row r="4" spans="1:6" x14ac:dyDescent="0.2">
      <c r="B4" s="16" t="s">
        <v>55</v>
      </c>
      <c r="C4" s="10"/>
      <c r="D4" s="16" t="s">
        <v>78</v>
      </c>
      <c r="E4" s="10"/>
      <c r="F4" s="16" t="s">
        <v>28</v>
      </c>
    </row>
    <row r="5" spans="1:6" x14ac:dyDescent="0.2">
      <c r="A5" s="9"/>
      <c r="B5" s="11" t="s">
        <v>81</v>
      </c>
      <c r="C5" s="9"/>
      <c r="D5" s="11" t="s">
        <v>11</v>
      </c>
      <c r="F5" s="11" t="s">
        <v>8</v>
      </c>
    </row>
    <row r="6" spans="1:6" x14ac:dyDescent="0.2">
      <c r="D6" t="s">
        <v>63</v>
      </c>
    </row>
    <row r="7" spans="1:6" x14ac:dyDescent="0.2">
      <c r="A7" s="8" t="s">
        <v>3</v>
      </c>
      <c r="B7" s="8"/>
      <c r="C7" s="8"/>
    </row>
    <row r="8" spans="1:6" x14ac:dyDescent="0.2">
      <c r="A8" t="s">
        <v>1</v>
      </c>
      <c r="B8" s="13">
        <v>42898648.920000002</v>
      </c>
      <c r="C8" s="13"/>
      <c r="D8" s="13">
        <v>147141882.47999999</v>
      </c>
      <c r="E8" s="13"/>
      <c r="F8" s="13">
        <v>1051293154.0300001</v>
      </c>
    </row>
    <row r="9" spans="1:6" x14ac:dyDescent="0.2">
      <c r="A9" t="s">
        <v>2</v>
      </c>
      <c r="B9" s="13">
        <v>39151708.439999998</v>
      </c>
      <c r="C9" s="13"/>
      <c r="D9" s="13">
        <v>134263596.23000005</v>
      </c>
      <c r="E9" s="13"/>
      <c r="F9" s="13">
        <v>953205596.33000004</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3746940.48</v>
      </c>
      <c r="C12" s="13"/>
      <c r="D12" s="13">
        <v>12878286.25</v>
      </c>
      <c r="E12" s="13"/>
      <c r="F12" s="13">
        <v>98280299.730000004</v>
      </c>
    </row>
    <row r="13" spans="1:6" x14ac:dyDescent="0.2">
      <c r="A13" t="s">
        <v>25</v>
      </c>
      <c r="B13" s="13">
        <v>2060817.2640000004</v>
      </c>
      <c r="C13" s="13"/>
      <c r="D13" s="13">
        <v>7083057.4375000009</v>
      </c>
      <c r="E13" s="13"/>
      <c r="F13" s="13">
        <v>54054164.851500005</v>
      </c>
    </row>
    <row r="14" spans="1:6" x14ac:dyDescent="0.2">
      <c r="A14" t="s">
        <v>32</v>
      </c>
      <c r="B14" s="13">
        <v>1686123.2160000002</v>
      </c>
      <c r="C14" s="13"/>
      <c r="D14" s="13">
        <v>5795228.8125</v>
      </c>
      <c r="E14" s="13"/>
      <c r="F14" s="13">
        <v>44226134.8785</v>
      </c>
    </row>
    <row r="15" spans="1:6" x14ac:dyDescent="0.2">
      <c r="A15" t="s">
        <v>5</v>
      </c>
      <c r="B15" s="28">
        <v>1203</v>
      </c>
      <c r="C15" s="13"/>
      <c r="D15" s="28"/>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68206576.460000008</v>
      </c>
      <c r="C19" s="13"/>
      <c r="D19" s="13">
        <v>236735459.53999993</v>
      </c>
      <c r="E19" s="13"/>
      <c r="F19" s="13">
        <v>1789774846.8099999</v>
      </c>
    </row>
    <row r="20" spans="1:6" x14ac:dyDescent="0.2">
      <c r="A20" t="s">
        <v>2</v>
      </c>
      <c r="B20" s="13">
        <v>62517462.120000005</v>
      </c>
      <c r="C20" s="13"/>
      <c r="D20" s="13">
        <v>216472800.11999997</v>
      </c>
      <c r="E20" s="13"/>
      <c r="F20" s="13">
        <v>1631020298.98</v>
      </c>
    </row>
    <row r="21" spans="1:6" x14ac:dyDescent="0.2">
      <c r="A21" t="s">
        <v>0</v>
      </c>
      <c r="B21" s="13">
        <v>325248.17</v>
      </c>
      <c r="C21" s="13"/>
      <c r="D21" s="13">
        <v>1452103.8</v>
      </c>
      <c r="E21" s="13"/>
      <c r="F21" s="13">
        <v>5570892.9499999993</v>
      </c>
    </row>
    <row r="22" spans="1:6" x14ac:dyDescent="0.2">
      <c r="A22" t="s">
        <v>31</v>
      </c>
      <c r="B22" s="13">
        <v>5363866.17</v>
      </c>
      <c r="C22" s="13"/>
      <c r="D22" s="13">
        <v>18810555.619999997</v>
      </c>
      <c r="E22" s="13"/>
      <c r="F22" s="13">
        <v>153183654.88000003</v>
      </c>
    </row>
    <row r="23" spans="1:6" x14ac:dyDescent="0.2">
      <c r="A23" t="s">
        <v>25</v>
      </c>
      <c r="B23" s="13">
        <v>2950126.3935000007</v>
      </c>
      <c r="C23" s="13"/>
      <c r="D23" s="13">
        <v>10345805.591</v>
      </c>
      <c r="E23" s="13"/>
      <c r="F23" s="13">
        <v>84251010.184000015</v>
      </c>
    </row>
    <row r="24" spans="1:6" x14ac:dyDescent="0.2">
      <c r="A24" t="s">
        <v>32</v>
      </c>
      <c r="B24" s="13">
        <v>2413739.7765000006</v>
      </c>
      <c r="C24" s="13"/>
      <c r="D24" s="13">
        <v>8464750.0289999992</v>
      </c>
      <c r="E24" s="13"/>
      <c r="F24" s="13">
        <v>68932644.69600001</v>
      </c>
    </row>
    <row r="25" spans="1:6" x14ac:dyDescent="0.2">
      <c r="A25" t="s">
        <v>5</v>
      </c>
      <c r="B25" s="28">
        <v>2239</v>
      </c>
      <c r="C25" s="13"/>
      <c r="D25" s="28"/>
      <c r="E25" s="13"/>
      <c r="F25" s="13"/>
    </row>
    <row r="26" spans="1:6" x14ac:dyDescent="0.2">
      <c r="B26" s="13"/>
      <c r="C26" s="13"/>
      <c r="D26" s="13"/>
      <c r="E26" s="13"/>
      <c r="F26" s="13"/>
    </row>
    <row r="27" spans="1:6" x14ac:dyDescent="0.2">
      <c r="B27" s="32"/>
      <c r="C27" s="13"/>
      <c r="D27" s="32"/>
      <c r="E27" s="13"/>
      <c r="F27" s="32"/>
    </row>
    <row r="28" spans="1:6" x14ac:dyDescent="0.2">
      <c r="A28" s="25" t="s">
        <v>41</v>
      </c>
      <c r="B28" s="13"/>
      <c r="C28" s="13"/>
      <c r="D28" s="13"/>
      <c r="E28" s="13"/>
      <c r="F28" s="13"/>
    </row>
    <row r="29" spans="1:6" x14ac:dyDescent="0.2">
      <c r="A29" t="s">
        <v>1</v>
      </c>
      <c r="B29" s="13">
        <v>76944186.950000003</v>
      </c>
      <c r="C29" s="13"/>
      <c r="D29" s="13">
        <v>257248865.75</v>
      </c>
      <c r="E29" s="13"/>
      <c r="F29" s="13">
        <v>1680067985.2600002</v>
      </c>
    </row>
    <row r="30" spans="1:6" x14ac:dyDescent="0.2">
      <c r="A30" t="s">
        <v>2</v>
      </c>
      <c r="B30" s="13">
        <v>69693733.969999999</v>
      </c>
      <c r="C30" s="13"/>
      <c r="D30" s="13">
        <v>233239729.28000003</v>
      </c>
      <c r="E30" s="13"/>
      <c r="F30" s="13">
        <v>1522116108.7099998</v>
      </c>
    </row>
    <row r="31" spans="1:6" x14ac:dyDescent="0.2">
      <c r="A31" t="s">
        <v>0</v>
      </c>
      <c r="B31" s="13">
        <v>1015059.39</v>
      </c>
      <c r="C31" s="13"/>
      <c r="D31" s="13">
        <v>3024980.15</v>
      </c>
      <c r="E31" s="13"/>
      <c r="F31" s="13">
        <v>9660530.8399999999</v>
      </c>
    </row>
    <row r="32" spans="1:6" x14ac:dyDescent="0.2">
      <c r="A32" t="s">
        <v>30</v>
      </c>
      <c r="B32" s="13">
        <v>0</v>
      </c>
      <c r="C32" s="13"/>
      <c r="D32" s="13">
        <v>18941.310000000001</v>
      </c>
      <c r="E32" s="13"/>
      <c r="F32" s="13">
        <v>29520.880000000001</v>
      </c>
    </row>
    <row r="33" spans="1:6" x14ac:dyDescent="0.2">
      <c r="A33" t="s">
        <v>31</v>
      </c>
      <c r="B33" s="13">
        <v>6235393.5900000008</v>
      </c>
      <c r="C33" s="13"/>
      <c r="D33" s="13">
        <v>21003097.629999999</v>
      </c>
      <c r="E33" s="13"/>
      <c r="F33" s="13">
        <v>148320866.59</v>
      </c>
    </row>
    <row r="34" spans="1:6" x14ac:dyDescent="0.2">
      <c r="A34" t="s">
        <v>25</v>
      </c>
      <c r="B34" s="13">
        <v>3429466.4745000005</v>
      </c>
      <c r="C34" s="13"/>
      <c r="D34" s="13">
        <v>11551703.6965</v>
      </c>
      <c r="E34" s="13"/>
      <c r="F34" s="13">
        <v>81576476.624500006</v>
      </c>
    </row>
    <row r="35" spans="1:6" x14ac:dyDescent="0.2">
      <c r="A35" t="s">
        <v>32</v>
      </c>
      <c r="B35" s="13">
        <v>2805927.1155000003</v>
      </c>
      <c r="C35" s="13"/>
      <c r="D35" s="13">
        <v>9451393.9334999993</v>
      </c>
      <c r="E35" s="13"/>
      <c r="F35" s="13">
        <v>66744389.965500005</v>
      </c>
    </row>
    <row r="36" spans="1:6" x14ac:dyDescent="0.2">
      <c r="A36" t="s">
        <v>5</v>
      </c>
      <c r="B36" s="31">
        <v>2788</v>
      </c>
      <c r="C36" s="13"/>
      <c r="D36" s="31"/>
      <c r="E36" s="13"/>
      <c r="F36" s="13"/>
    </row>
    <row r="37" spans="1:6" x14ac:dyDescent="0.2">
      <c r="B37" s="13"/>
      <c r="C37" s="13"/>
      <c r="D37" s="13"/>
      <c r="E37" s="13"/>
      <c r="F37" s="13"/>
    </row>
    <row r="38" spans="1:6" x14ac:dyDescent="0.2">
      <c r="B38" s="13"/>
      <c r="C38" s="13"/>
      <c r="D38" s="13"/>
      <c r="E38" s="13"/>
      <c r="F38" s="13"/>
    </row>
    <row r="39" spans="1:6" ht="75.75" customHeight="1" x14ac:dyDescent="0.2">
      <c r="A39" s="61" t="s">
        <v>51</v>
      </c>
      <c r="B39" s="61"/>
      <c r="C39" s="61"/>
      <c r="D39" s="61"/>
      <c r="E39" s="61"/>
      <c r="F39" s="61"/>
    </row>
    <row r="40" spans="1:6" x14ac:dyDescent="0.2">
      <c r="B40" s="13"/>
      <c r="C40" s="13"/>
      <c r="D40" s="13"/>
      <c r="E40" s="13"/>
      <c r="F40" s="13"/>
    </row>
    <row r="41" spans="1:6" x14ac:dyDescent="0.2">
      <c r="A41" s="25" t="s">
        <v>50</v>
      </c>
      <c r="B41" s="13"/>
      <c r="C41" s="13"/>
      <c r="D41" s="13"/>
      <c r="E41" s="13"/>
      <c r="F41" s="13"/>
    </row>
    <row r="42" spans="1:6" x14ac:dyDescent="0.2">
      <c r="A42" t="s">
        <v>1</v>
      </c>
      <c r="B42" s="13">
        <v>36591180.68</v>
      </c>
      <c r="C42" s="13"/>
      <c r="D42" s="13">
        <v>123670452.77000001</v>
      </c>
      <c r="E42" s="13"/>
      <c r="F42" s="13">
        <v>801370943.16999996</v>
      </c>
    </row>
    <row r="43" spans="1:6" x14ac:dyDescent="0.2">
      <c r="A43" t="s">
        <v>2</v>
      </c>
      <c r="B43" s="13">
        <v>33212041.619999997</v>
      </c>
      <c r="C43" s="13"/>
      <c r="D43" s="13">
        <v>112291434.36999999</v>
      </c>
      <c r="E43" s="13"/>
      <c r="F43" s="13">
        <v>726635384.19000006</v>
      </c>
    </row>
    <row r="44" spans="1:6" x14ac:dyDescent="0.2">
      <c r="A44" t="s">
        <v>0</v>
      </c>
      <c r="B44" s="13">
        <v>123720.5</v>
      </c>
      <c r="C44" s="13"/>
      <c r="D44" s="13">
        <v>442110.34</v>
      </c>
      <c r="E44" s="13"/>
      <c r="F44" s="13">
        <v>1285985.4099999999</v>
      </c>
    </row>
    <row r="45" spans="1:6" x14ac:dyDescent="0.2">
      <c r="A45" t="s">
        <v>31</v>
      </c>
      <c r="B45" s="13">
        <v>3255418.56</v>
      </c>
      <c r="C45" s="13"/>
      <c r="D45" s="13">
        <v>10936908.059999997</v>
      </c>
      <c r="E45" s="13"/>
      <c r="F45" s="13">
        <v>73449573.570000008</v>
      </c>
    </row>
    <row r="46" spans="1:6" x14ac:dyDescent="0.2">
      <c r="A46" t="s">
        <v>25</v>
      </c>
      <c r="B46" s="13">
        <v>1790480.2080000001</v>
      </c>
      <c r="C46" s="13"/>
      <c r="D46" s="13">
        <v>6015299.4329999983</v>
      </c>
      <c r="E46" s="13"/>
      <c r="F46" s="13">
        <v>40397265.463500008</v>
      </c>
    </row>
    <row r="47" spans="1:6" x14ac:dyDescent="0.2">
      <c r="A47" t="s">
        <v>32</v>
      </c>
      <c r="B47" s="13">
        <v>1464938.352</v>
      </c>
      <c r="C47" s="13"/>
      <c r="D47" s="13">
        <v>4921608.6269999985</v>
      </c>
      <c r="E47" s="13"/>
      <c r="F47" s="13">
        <v>33052308.106500003</v>
      </c>
    </row>
    <row r="48" spans="1:6" x14ac:dyDescent="0.2">
      <c r="A48" t="s">
        <v>5</v>
      </c>
      <c r="B48" s="28">
        <v>2000</v>
      </c>
      <c r="C48" s="13"/>
      <c r="D48" s="28"/>
      <c r="E48" s="13"/>
      <c r="F48" s="13"/>
    </row>
    <row r="49" spans="1:7" x14ac:dyDescent="0.2">
      <c r="B49" s="13"/>
      <c r="C49" s="13"/>
      <c r="D49" s="13"/>
      <c r="E49" s="13"/>
      <c r="F49" s="13"/>
    </row>
    <row r="50" spans="1:7" x14ac:dyDescent="0.2">
      <c r="B50" s="13"/>
      <c r="C50" s="13"/>
      <c r="D50" s="13"/>
      <c r="E50" s="13"/>
      <c r="F50" s="13"/>
    </row>
    <row r="51" spans="1:7" x14ac:dyDescent="0.2">
      <c r="A51" s="25" t="s">
        <v>74</v>
      </c>
      <c r="B51" s="13"/>
      <c r="C51" s="13"/>
      <c r="D51" s="13"/>
      <c r="E51" s="13"/>
      <c r="F51" s="13"/>
    </row>
    <row r="52" spans="1:7" x14ac:dyDescent="0.2">
      <c r="A52" t="s">
        <v>1</v>
      </c>
      <c r="B52" s="13">
        <v>53922295.709999993</v>
      </c>
      <c r="C52" s="13"/>
      <c r="D52" s="13">
        <v>181738953.17000002</v>
      </c>
      <c r="E52" s="13"/>
      <c r="F52" s="13">
        <v>348996717.56000006</v>
      </c>
    </row>
    <row r="53" spans="1:7" x14ac:dyDescent="0.2">
      <c r="A53" t="s">
        <v>2</v>
      </c>
      <c r="B53" s="13">
        <v>49633955.019999996</v>
      </c>
      <c r="C53" s="13"/>
      <c r="D53" s="13">
        <v>167351186.51000005</v>
      </c>
      <c r="E53" s="13"/>
      <c r="F53" s="13">
        <v>321202788.04000008</v>
      </c>
    </row>
    <row r="54" spans="1:7" x14ac:dyDescent="0.2">
      <c r="A54" t="s">
        <v>0</v>
      </c>
      <c r="B54" s="13">
        <v>0</v>
      </c>
      <c r="C54" s="13"/>
      <c r="D54" s="13">
        <v>0</v>
      </c>
      <c r="E54" s="13"/>
      <c r="F54" s="13">
        <v>0</v>
      </c>
    </row>
    <row r="55" spans="1:7" x14ac:dyDescent="0.2">
      <c r="A55" t="s">
        <v>31</v>
      </c>
      <c r="B55" s="13">
        <v>4288340.6900000004</v>
      </c>
      <c r="C55" s="13"/>
      <c r="D55" s="13">
        <v>14387766.659999998</v>
      </c>
      <c r="E55" s="13"/>
      <c r="F55" s="13">
        <v>27793929.519999996</v>
      </c>
    </row>
    <row r="56" spans="1:7" x14ac:dyDescent="0.2">
      <c r="A56" t="s">
        <v>25</v>
      </c>
      <c r="B56" s="13">
        <v>2358587.3794999998</v>
      </c>
      <c r="C56" s="13"/>
      <c r="D56" s="13">
        <v>7913271.6629999997</v>
      </c>
      <c r="E56" s="13"/>
      <c r="F56" s="13">
        <v>15286661.236</v>
      </c>
    </row>
    <row r="57" spans="1:7" x14ac:dyDescent="0.2">
      <c r="A57" t="s">
        <v>32</v>
      </c>
      <c r="B57" s="13">
        <v>1929753.3104999999</v>
      </c>
      <c r="C57" s="13"/>
      <c r="D57" s="13">
        <v>6474494.9969999995</v>
      </c>
      <c r="E57" s="13"/>
      <c r="F57" s="13">
        <v>12507268.283999998</v>
      </c>
    </row>
    <row r="58" spans="1:7" x14ac:dyDescent="0.2">
      <c r="A58" t="s">
        <v>5</v>
      </c>
      <c r="B58" s="28">
        <v>1738</v>
      </c>
      <c r="C58" s="13"/>
      <c r="D58" s="13"/>
      <c r="E58" s="13"/>
      <c r="F58" s="13"/>
    </row>
    <row r="59" spans="1:7" x14ac:dyDescent="0.2">
      <c r="B59" s="13"/>
      <c r="C59" s="13"/>
      <c r="D59" s="13"/>
      <c r="E59" s="13"/>
      <c r="F59" s="13"/>
      <c r="G59" s="13"/>
    </row>
    <row r="60" spans="1:7" x14ac:dyDescent="0.2">
      <c r="B60" s="13"/>
      <c r="C60" s="13"/>
      <c r="D60" s="13"/>
      <c r="E60" s="13"/>
      <c r="F60" s="13"/>
      <c r="G60" s="13"/>
    </row>
    <row r="61" spans="1:7" x14ac:dyDescent="0.2">
      <c r="A61" s="8" t="s">
        <v>6</v>
      </c>
      <c r="B61" s="13"/>
      <c r="C61" s="13"/>
      <c r="D61" s="13"/>
      <c r="E61" s="13"/>
      <c r="F61" s="13"/>
    </row>
    <row r="62" spans="1:7" x14ac:dyDescent="0.2">
      <c r="A62" t="s">
        <v>1</v>
      </c>
      <c r="B62" s="13">
        <v>278562888.72000003</v>
      </c>
      <c r="C62" s="13"/>
      <c r="D62" s="13">
        <v>946535613.71000004</v>
      </c>
      <c r="E62" s="13"/>
      <c r="F62" s="13">
        <v>5671503646.8299999</v>
      </c>
    </row>
    <row r="63" spans="1:7" x14ac:dyDescent="0.2">
      <c r="A63" t="s">
        <v>2</v>
      </c>
      <c r="B63" s="13">
        <v>254208901.17000002</v>
      </c>
      <c r="C63" s="13"/>
      <c r="D63" s="13">
        <v>863618746.50999999</v>
      </c>
      <c r="E63" s="13"/>
      <c r="F63" s="13">
        <v>5154180176.25</v>
      </c>
    </row>
    <row r="64" spans="1:7" x14ac:dyDescent="0.2">
      <c r="A64" t="s">
        <v>0</v>
      </c>
      <c r="B64" s="13">
        <v>1464028.06</v>
      </c>
      <c r="C64" s="13"/>
      <c r="D64" s="13">
        <v>4919194.29</v>
      </c>
      <c r="E64" s="13"/>
      <c r="F64" s="13">
        <v>16523819.199999999</v>
      </c>
    </row>
    <row r="65" spans="1:7" x14ac:dyDescent="0.2">
      <c r="A65" t="s">
        <v>30</v>
      </c>
      <c r="B65" s="13">
        <v>0</v>
      </c>
      <c r="C65" s="13"/>
      <c r="D65" s="13">
        <v>18941.310000000001</v>
      </c>
      <c r="E65" s="13"/>
      <c r="F65" s="13">
        <v>228672.91</v>
      </c>
    </row>
    <row r="66" spans="1:7" x14ac:dyDescent="0.2">
      <c r="A66" t="s">
        <v>31</v>
      </c>
      <c r="B66" s="13">
        <v>22889959.490000002</v>
      </c>
      <c r="C66" s="13"/>
      <c r="D66" s="13">
        <v>78016614.219999999</v>
      </c>
      <c r="E66" s="13"/>
      <c r="F66" s="13">
        <v>501028324.29000008</v>
      </c>
    </row>
    <row r="67" spans="1:7" x14ac:dyDescent="0.2">
      <c r="A67" t="s">
        <v>25</v>
      </c>
      <c r="B67" s="13">
        <v>12589477.719500002</v>
      </c>
      <c r="C67" s="13"/>
      <c r="D67" s="13">
        <v>42909137.821000002</v>
      </c>
      <c r="E67" s="13"/>
      <c r="F67" s="13">
        <v>275565578.35950005</v>
      </c>
    </row>
    <row r="68" spans="1:7" x14ac:dyDescent="0.2">
      <c r="A68" t="s">
        <v>32</v>
      </c>
      <c r="B68" s="13">
        <v>10300481.770500001</v>
      </c>
      <c r="C68" s="13"/>
      <c r="D68" s="13">
        <v>35107476.399000004</v>
      </c>
      <c r="E68" s="13"/>
      <c r="F68" s="13">
        <v>225462745.93050003</v>
      </c>
    </row>
    <row r="69" spans="1:7" x14ac:dyDescent="0.2">
      <c r="A69" t="s">
        <v>5</v>
      </c>
      <c r="B69" s="18">
        <v>9968</v>
      </c>
    </row>
    <row r="70" spans="1:7" x14ac:dyDescent="0.2">
      <c r="D70" s="13"/>
      <c r="F70" s="13"/>
      <c r="G70" s="13"/>
    </row>
    <row r="71" spans="1:7" x14ac:dyDescent="0.2">
      <c r="D71" s="13"/>
      <c r="F71" s="13"/>
    </row>
    <row r="72" spans="1:7" ht="76.5" customHeight="1" x14ac:dyDescent="0.2">
      <c r="A72" s="61" t="s">
        <v>51</v>
      </c>
      <c r="B72" s="61"/>
      <c r="C72" s="61"/>
      <c r="D72" s="61"/>
      <c r="E72" s="61"/>
      <c r="F72" s="61"/>
    </row>
    <row r="73" spans="1:7" x14ac:dyDescent="0.2">
      <c r="A73" s="29"/>
    </row>
    <row r="74" spans="1:7" x14ac:dyDescent="0.2">
      <c r="A74" s="29"/>
    </row>
    <row r="75" spans="1:7" x14ac:dyDescent="0.2">
      <c r="A75" s="29"/>
    </row>
    <row r="76" spans="1:7" x14ac:dyDescent="0.2">
      <c r="A76" s="29"/>
    </row>
  </sheetData>
  <mergeCells count="4">
    <mergeCell ref="A1:F1"/>
    <mergeCell ref="A2:F2"/>
    <mergeCell ref="A39:F39"/>
    <mergeCell ref="A72:F72"/>
  </mergeCells>
  <phoneticPr fontId="4" type="noConversion"/>
  <pageMargins left="0.75" right="0.75" top="1" bottom="1" header="0.5" footer="0.5"/>
  <headerFooter alignWithMargins="0"/>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G76"/>
  <sheetViews>
    <sheetView workbookViewId="0">
      <selection activeCell="A26" sqref="A26"/>
    </sheetView>
  </sheetViews>
  <sheetFormatPr defaultRowHeight="12.75" x14ac:dyDescent="0.2"/>
  <cols>
    <col min="1" max="1" width="24" customWidth="1"/>
    <col min="2" max="2" width="18.7109375" customWidth="1"/>
    <col min="3" max="3" width="4" customWidth="1"/>
    <col min="4" max="4" width="24.42578125" bestFit="1" customWidth="1"/>
    <col min="5" max="5" width="3.7109375" customWidth="1"/>
    <col min="6" max="6" width="19.140625" bestFit="1" customWidth="1"/>
    <col min="7" max="7" width="18.140625" bestFit="1" customWidth="1"/>
  </cols>
  <sheetData>
    <row r="1" spans="1:6" ht="63" customHeight="1" x14ac:dyDescent="0.2">
      <c r="A1" s="63"/>
      <c r="B1" s="63"/>
      <c r="C1" s="63"/>
      <c r="D1" s="63"/>
      <c r="E1" s="63"/>
      <c r="F1" s="63"/>
    </row>
    <row r="2" spans="1:6" ht="18" x14ac:dyDescent="0.25">
      <c r="A2" s="57" t="s">
        <v>22</v>
      </c>
      <c r="B2" s="58"/>
      <c r="C2" s="58"/>
      <c r="D2" s="58"/>
      <c r="E2" s="58"/>
      <c r="F2" s="58"/>
    </row>
    <row r="3" spans="1:6" ht="18" x14ac:dyDescent="0.25">
      <c r="A3" s="14"/>
      <c r="B3" s="15"/>
      <c r="C3" s="15"/>
      <c r="D3" s="17"/>
      <c r="E3" s="17"/>
      <c r="F3" s="17"/>
    </row>
    <row r="4" spans="1:6" x14ac:dyDescent="0.2">
      <c r="B4" s="16" t="s">
        <v>55</v>
      </c>
      <c r="C4" s="10"/>
      <c r="D4" s="16" t="s">
        <v>78</v>
      </c>
      <c r="E4" s="10"/>
      <c r="F4" s="16" t="s">
        <v>28</v>
      </c>
    </row>
    <row r="5" spans="1:6" x14ac:dyDescent="0.2">
      <c r="A5" s="9"/>
      <c r="B5" s="11" t="s">
        <v>80</v>
      </c>
      <c r="C5" s="9"/>
      <c r="D5" s="11" t="s">
        <v>11</v>
      </c>
      <c r="F5" s="11" t="s">
        <v>8</v>
      </c>
    </row>
    <row r="6" spans="1:6" x14ac:dyDescent="0.2">
      <c r="D6" t="s">
        <v>63</v>
      </c>
    </row>
    <row r="7" spans="1:6" x14ac:dyDescent="0.2">
      <c r="A7" s="8" t="s">
        <v>3</v>
      </c>
      <c r="B7" s="8"/>
      <c r="C7" s="8"/>
    </row>
    <row r="8" spans="1:6" x14ac:dyDescent="0.2">
      <c r="A8" t="s">
        <v>1</v>
      </c>
      <c r="B8" s="13">
        <v>42440211.869999997</v>
      </c>
      <c r="C8" s="13"/>
      <c r="D8" s="13">
        <v>104243233.55999999</v>
      </c>
      <c r="E8" s="13"/>
      <c r="F8" s="13">
        <v>1008394505.11</v>
      </c>
    </row>
    <row r="9" spans="1:6" x14ac:dyDescent="0.2">
      <c r="A9" t="s">
        <v>2</v>
      </c>
      <c r="B9" s="13">
        <v>38784046.709999993</v>
      </c>
      <c r="C9" s="13"/>
      <c r="D9" s="13">
        <v>95111887.790000021</v>
      </c>
      <c r="E9" s="13"/>
      <c r="F9" s="13">
        <v>914053887.8900001</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3656165.16</v>
      </c>
      <c r="C12" s="13"/>
      <c r="D12" s="13">
        <v>9131345.7699999996</v>
      </c>
      <c r="E12" s="13"/>
      <c r="F12" s="13">
        <v>94533359.25</v>
      </c>
    </row>
    <row r="13" spans="1:6" x14ac:dyDescent="0.2">
      <c r="A13" t="s">
        <v>25</v>
      </c>
      <c r="B13" s="13">
        <v>2010890.8379999995</v>
      </c>
      <c r="C13" s="13"/>
      <c r="D13" s="13">
        <v>5022240.1735000005</v>
      </c>
      <c r="E13" s="13"/>
      <c r="F13" s="13">
        <v>51993347.587500006</v>
      </c>
    </row>
    <row r="14" spans="1:6" x14ac:dyDescent="0.2">
      <c r="A14" t="s">
        <v>32</v>
      </c>
      <c r="B14" s="13">
        <v>1645274.3219999995</v>
      </c>
      <c r="C14" s="13"/>
      <c r="D14" s="13">
        <v>4109105.5965</v>
      </c>
      <c r="E14" s="13"/>
      <c r="F14" s="13">
        <v>42540011.662500001</v>
      </c>
    </row>
    <row r="15" spans="1:6" x14ac:dyDescent="0.2">
      <c r="A15" t="s">
        <v>5</v>
      </c>
      <c r="B15" s="28">
        <v>1203</v>
      </c>
      <c r="C15" s="13"/>
      <c r="D15" s="28"/>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69868087.449999988</v>
      </c>
      <c r="C19" s="13"/>
      <c r="D19" s="13">
        <v>168528883.07999998</v>
      </c>
      <c r="E19" s="13"/>
      <c r="F19" s="13">
        <v>1721568270.3499999</v>
      </c>
    </row>
    <row r="20" spans="1:6" x14ac:dyDescent="0.2">
      <c r="A20" t="s">
        <v>2</v>
      </c>
      <c r="B20" s="13">
        <v>63744144.090000004</v>
      </c>
      <c r="C20" s="13"/>
      <c r="D20" s="13">
        <v>153955338</v>
      </c>
      <c r="E20" s="13"/>
      <c r="F20" s="13">
        <v>1568502836.8600001</v>
      </c>
    </row>
    <row r="21" spans="1:6" x14ac:dyDescent="0.2">
      <c r="A21" t="s">
        <v>0</v>
      </c>
      <c r="B21" s="13">
        <v>449337.78</v>
      </c>
      <c r="C21" s="13"/>
      <c r="D21" s="13">
        <v>1126855.6299999999</v>
      </c>
      <c r="E21" s="13"/>
      <c r="F21" s="13">
        <v>5245644.78</v>
      </c>
    </row>
    <row r="22" spans="1:6" x14ac:dyDescent="0.2">
      <c r="A22" t="s">
        <v>31</v>
      </c>
      <c r="B22" s="13">
        <v>5674605.5799999991</v>
      </c>
      <c r="C22" s="13"/>
      <c r="D22" s="13">
        <v>13446689.449999996</v>
      </c>
      <c r="E22" s="13"/>
      <c r="F22" s="13">
        <v>147819788.71000001</v>
      </c>
    </row>
    <row r="23" spans="1:6" x14ac:dyDescent="0.2">
      <c r="A23" t="s">
        <v>25</v>
      </c>
      <c r="B23" s="13">
        <v>3121033.0689999997</v>
      </c>
      <c r="C23" s="13"/>
      <c r="D23" s="13">
        <v>7395679.1974999979</v>
      </c>
      <c r="E23" s="13"/>
      <c r="F23" s="13">
        <v>81300883.790500015</v>
      </c>
    </row>
    <row r="24" spans="1:6" x14ac:dyDescent="0.2">
      <c r="A24" t="s">
        <v>32</v>
      </c>
      <c r="B24" s="13">
        <v>2553572.5109999995</v>
      </c>
      <c r="C24" s="13"/>
      <c r="D24" s="13">
        <v>6051010.2524999985</v>
      </c>
      <c r="E24" s="13"/>
      <c r="F24" s="13">
        <v>66518904.919500008</v>
      </c>
    </row>
    <row r="25" spans="1:6" x14ac:dyDescent="0.2">
      <c r="A25" t="s">
        <v>5</v>
      </c>
      <c r="B25" s="28">
        <v>2239</v>
      </c>
      <c r="C25" s="13"/>
      <c r="D25" s="28"/>
      <c r="E25" s="13"/>
      <c r="F25" s="13"/>
    </row>
    <row r="26" spans="1:6" x14ac:dyDescent="0.2">
      <c r="B26" s="13"/>
      <c r="C26" s="13"/>
      <c r="D26" s="13"/>
      <c r="E26" s="13"/>
      <c r="F26" s="13"/>
    </row>
    <row r="27" spans="1:6" x14ac:dyDescent="0.2">
      <c r="B27" s="32"/>
      <c r="C27" s="13"/>
      <c r="D27" s="32"/>
      <c r="E27" s="13"/>
      <c r="F27" s="32"/>
    </row>
    <row r="28" spans="1:6" x14ac:dyDescent="0.2">
      <c r="A28" s="25" t="s">
        <v>41</v>
      </c>
      <c r="B28" s="13"/>
      <c r="C28" s="13"/>
      <c r="D28" s="13"/>
      <c r="E28" s="13"/>
      <c r="F28" s="13"/>
    </row>
    <row r="29" spans="1:6" x14ac:dyDescent="0.2">
      <c r="A29" t="s">
        <v>1</v>
      </c>
      <c r="B29" s="13">
        <v>73451192.890000001</v>
      </c>
      <c r="C29" s="13"/>
      <c r="D29" s="13">
        <v>180304678.80000001</v>
      </c>
      <c r="E29" s="13"/>
      <c r="F29" s="13">
        <v>1603123798.3100002</v>
      </c>
    </row>
    <row r="30" spans="1:6" x14ac:dyDescent="0.2">
      <c r="A30" t="s">
        <v>2</v>
      </c>
      <c r="B30" s="13">
        <v>66725836.440000005</v>
      </c>
      <c r="C30" s="13"/>
      <c r="D30" s="13">
        <v>163545995.31</v>
      </c>
      <c r="E30" s="13"/>
      <c r="F30" s="13">
        <v>1452422374.7399998</v>
      </c>
    </row>
    <row r="31" spans="1:6" x14ac:dyDescent="0.2">
      <c r="A31" t="s">
        <v>0</v>
      </c>
      <c r="B31" s="13">
        <v>702752.06</v>
      </c>
      <c r="C31" s="13"/>
      <c r="D31" s="13">
        <v>2009920.76</v>
      </c>
      <c r="E31" s="13"/>
      <c r="F31" s="13">
        <v>8645471.4499999993</v>
      </c>
    </row>
    <row r="32" spans="1:6" x14ac:dyDescent="0.2">
      <c r="A32" t="s">
        <v>30</v>
      </c>
      <c r="B32" s="13">
        <v>18941.310000000001</v>
      </c>
      <c r="C32" s="13"/>
      <c r="D32" s="13">
        <v>18941.310000000001</v>
      </c>
      <c r="E32" s="13"/>
      <c r="F32" s="13">
        <v>29520.880000000001</v>
      </c>
    </row>
    <row r="33" spans="1:6" x14ac:dyDescent="0.2">
      <c r="A33" t="s">
        <v>31</v>
      </c>
      <c r="B33" s="13">
        <v>6041545.7000000002</v>
      </c>
      <c r="C33" s="13"/>
      <c r="D33" s="13">
        <v>14767704.040000001</v>
      </c>
      <c r="E33" s="13"/>
      <c r="F33" s="13">
        <v>142085473</v>
      </c>
    </row>
    <row r="34" spans="1:6" x14ac:dyDescent="0.2">
      <c r="A34" t="s">
        <v>25</v>
      </c>
      <c r="B34" s="13">
        <v>3322850.1350000002</v>
      </c>
      <c r="C34" s="13"/>
      <c r="D34" s="13">
        <v>8122237.222000001</v>
      </c>
      <c r="E34" s="13"/>
      <c r="F34" s="13">
        <v>78147010.150000006</v>
      </c>
    </row>
    <row r="35" spans="1:6" x14ac:dyDescent="0.2">
      <c r="A35" t="s">
        <v>32</v>
      </c>
      <c r="B35" s="13">
        <v>2718695.5649999999</v>
      </c>
      <c r="C35" s="13"/>
      <c r="D35" s="13">
        <v>6645466.8180000009</v>
      </c>
      <c r="E35" s="13"/>
      <c r="F35" s="13">
        <v>63938462.850000001</v>
      </c>
    </row>
    <row r="36" spans="1:6" x14ac:dyDescent="0.2">
      <c r="A36" t="s">
        <v>5</v>
      </c>
      <c r="B36" s="31">
        <v>2781</v>
      </c>
      <c r="C36" s="13"/>
      <c r="D36" s="31"/>
      <c r="E36" s="13"/>
      <c r="F36" s="13"/>
    </row>
    <row r="37" spans="1:6" x14ac:dyDescent="0.2">
      <c r="B37" s="13"/>
      <c r="C37" s="13"/>
      <c r="D37" s="13"/>
      <c r="E37" s="13"/>
      <c r="F37" s="13"/>
    </row>
    <row r="38" spans="1:6" x14ac:dyDescent="0.2">
      <c r="B38" s="13"/>
      <c r="C38" s="13"/>
      <c r="D38" s="13"/>
      <c r="E38" s="13"/>
      <c r="F38" s="13"/>
    </row>
    <row r="39" spans="1:6" ht="75.75" customHeight="1" x14ac:dyDescent="0.2">
      <c r="A39" s="61" t="s">
        <v>51</v>
      </c>
      <c r="B39" s="61"/>
      <c r="C39" s="61"/>
      <c r="D39" s="61"/>
      <c r="E39" s="61"/>
      <c r="F39" s="61"/>
    </row>
    <row r="40" spans="1:6" x14ac:dyDescent="0.2">
      <c r="B40" s="13"/>
      <c r="C40" s="13"/>
      <c r="D40" s="13"/>
      <c r="E40" s="13"/>
      <c r="F40" s="13"/>
    </row>
    <row r="41" spans="1:6" x14ac:dyDescent="0.2">
      <c r="A41" s="25" t="s">
        <v>50</v>
      </c>
      <c r="B41" s="13"/>
      <c r="C41" s="13"/>
      <c r="D41" s="13"/>
      <c r="E41" s="13"/>
      <c r="F41" s="13"/>
    </row>
    <row r="42" spans="1:6" x14ac:dyDescent="0.2">
      <c r="A42" t="s">
        <v>1</v>
      </c>
      <c r="B42" s="13">
        <v>36383359.950000003</v>
      </c>
      <c r="C42" s="13"/>
      <c r="D42" s="13">
        <v>87079272.090000004</v>
      </c>
      <c r="E42" s="13"/>
      <c r="F42" s="13">
        <v>764779762.49000001</v>
      </c>
    </row>
    <row r="43" spans="1:6" x14ac:dyDescent="0.2">
      <c r="A43" t="s">
        <v>2</v>
      </c>
      <c r="B43" s="13">
        <v>32982774.32</v>
      </c>
      <c r="C43" s="13"/>
      <c r="D43" s="13">
        <v>79079392.75</v>
      </c>
      <c r="E43" s="13"/>
      <c r="F43" s="13">
        <v>693423342.57000005</v>
      </c>
    </row>
    <row r="44" spans="1:6" x14ac:dyDescent="0.2">
      <c r="A44" t="s">
        <v>0</v>
      </c>
      <c r="B44" s="13">
        <v>156725</v>
      </c>
      <c r="C44" s="13"/>
      <c r="D44" s="13">
        <v>318389.84000000003</v>
      </c>
      <c r="E44" s="13"/>
      <c r="F44" s="13">
        <v>1162264.9099999999</v>
      </c>
    </row>
    <row r="45" spans="1:6" x14ac:dyDescent="0.2">
      <c r="A45" t="s">
        <v>31</v>
      </c>
      <c r="B45" s="13">
        <v>3243860.63</v>
      </c>
      <c r="C45" s="13"/>
      <c r="D45" s="13">
        <v>7681489.4999999981</v>
      </c>
      <c r="E45" s="13"/>
      <c r="F45" s="13">
        <v>70194155.010000005</v>
      </c>
    </row>
    <row r="46" spans="1:6" x14ac:dyDescent="0.2">
      <c r="A46" t="s">
        <v>25</v>
      </c>
      <c r="B46" s="13">
        <v>1784123.3465</v>
      </c>
      <c r="C46" s="13"/>
      <c r="D46" s="13">
        <v>4224819.2249999996</v>
      </c>
      <c r="E46" s="13"/>
      <c r="F46" s="13">
        <v>38606785.255500004</v>
      </c>
    </row>
    <row r="47" spans="1:6" x14ac:dyDescent="0.2">
      <c r="A47" t="s">
        <v>32</v>
      </c>
      <c r="B47" s="13">
        <v>1459737.2834999999</v>
      </c>
      <c r="C47" s="13"/>
      <c r="D47" s="13">
        <v>3456670.2749999994</v>
      </c>
      <c r="E47" s="13"/>
      <c r="F47" s="13">
        <v>31587369.754500002</v>
      </c>
    </row>
    <row r="48" spans="1:6" x14ac:dyDescent="0.2">
      <c r="A48" t="s">
        <v>5</v>
      </c>
      <c r="B48" s="28">
        <v>2000</v>
      </c>
      <c r="C48" s="13"/>
      <c r="D48" s="28"/>
      <c r="E48" s="13"/>
      <c r="F48" s="13"/>
    </row>
    <row r="49" spans="1:7" x14ac:dyDescent="0.2">
      <c r="B49" s="13"/>
      <c r="C49" s="13"/>
      <c r="D49" s="13"/>
      <c r="E49" s="13"/>
      <c r="F49" s="13"/>
    </row>
    <row r="50" spans="1:7" x14ac:dyDescent="0.2">
      <c r="B50" s="13"/>
      <c r="C50" s="13"/>
      <c r="D50" s="13"/>
      <c r="E50" s="13"/>
      <c r="F50" s="13"/>
    </row>
    <row r="51" spans="1:7" x14ac:dyDescent="0.2">
      <c r="A51" s="25" t="s">
        <v>74</v>
      </c>
      <c r="B51" s="13"/>
      <c r="C51" s="13"/>
      <c r="D51" s="13"/>
      <c r="E51" s="13"/>
      <c r="F51" s="13"/>
    </row>
    <row r="52" spans="1:7" x14ac:dyDescent="0.2">
      <c r="A52" t="s">
        <v>1</v>
      </c>
      <c r="B52" s="13">
        <v>53160174.940000005</v>
      </c>
      <c r="C52" s="13"/>
      <c r="D52" s="13">
        <v>127816657.46000001</v>
      </c>
      <c r="E52" s="13"/>
      <c r="F52" s="13">
        <v>295074421.85000002</v>
      </c>
    </row>
    <row r="53" spans="1:7" x14ac:dyDescent="0.2">
      <c r="A53" t="s">
        <v>2</v>
      </c>
      <c r="B53" s="13">
        <v>48828279.289999999</v>
      </c>
      <c r="C53" s="13"/>
      <c r="D53" s="13">
        <v>117717231.49000001</v>
      </c>
      <c r="E53" s="13"/>
      <c r="F53" s="13">
        <v>271568833.02000004</v>
      </c>
    </row>
    <row r="54" spans="1:7" x14ac:dyDescent="0.2">
      <c r="A54" t="s">
        <v>0</v>
      </c>
      <c r="B54" s="13">
        <v>0</v>
      </c>
      <c r="C54" s="13"/>
      <c r="D54" s="13">
        <v>0</v>
      </c>
      <c r="E54" s="13"/>
      <c r="F54" s="13">
        <v>0</v>
      </c>
    </row>
    <row r="55" spans="1:7" x14ac:dyDescent="0.2">
      <c r="A55" t="s">
        <v>31</v>
      </c>
      <c r="B55" s="13">
        <v>4331895.6500000004</v>
      </c>
      <c r="C55" s="13"/>
      <c r="D55" s="13">
        <v>10099425.969999997</v>
      </c>
      <c r="E55" s="13"/>
      <c r="F55" s="13">
        <v>23505588.829999994</v>
      </c>
    </row>
    <row r="56" spans="1:7" x14ac:dyDescent="0.2">
      <c r="A56" t="s">
        <v>25</v>
      </c>
      <c r="B56" s="13">
        <v>2382542.6074999995</v>
      </c>
      <c r="C56" s="13"/>
      <c r="D56" s="13">
        <v>5554684.283499999</v>
      </c>
      <c r="E56" s="13"/>
      <c r="F56" s="13">
        <v>12928073.856499998</v>
      </c>
    </row>
    <row r="57" spans="1:7" x14ac:dyDescent="0.2">
      <c r="A57" t="s">
        <v>32</v>
      </c>
      <c r="B57" s="13">
        <v>1949353.0424999993</v>
      </c>
      <c r="C57" s="13"/>
      <c r="D57" s="13">
        <v>4544741.6864999989</v>
      </c>
      <c r="E57" s="13"/>
      <c r="F57" s="13">
        <v>10577514.973499998</v>
      </c>
    </row>
    <row r="58" spans="1:7" x14ac:dyDescent="0.2">
      <c r="A58" t="s">
        <v>5</v>
      </c>
      <c r="B58" s="28">
        <v>1738</v>
      </c>
      <c r="C58" s="13"/>
      <c r="D58" s="13"/>
      <c r="E58" s="13"/>
      <c r="F58" s="13"/>
    </row>
    <row r="59" spans="1:7" x14ac:dyDescent="0.2">
      <c r="B59" s="13"/>
      <c r="C59" s="13"/>
      <c r="D59" s="13"/>
      <c r="E59" s="13"/>
      <c r="F59" s="13"/>
      <c r="G59" s="13"/>
    </row>
    <row r="60" spans="1:7" x14ac:dyDescent="0.2">
      <c r="B60" s="13"/>
      <c r="C60" s="13"/>
      <c r="D60" s="13"/>
      <c r="E60" s="13"/>
      <c r="F60" s="13"/>
    </row>
    <row r="61" spans="1:7" x14ac:dyDescent="0.2">
      <c r="A61" s="8" t="s">
        <v>6</v>
      </c>
      <c r="B61" s="13"/>
      <c r="C61" s="13"/>
      <c r="D61" s="13"/>
      <c r="E61" s="13"/>
      <c r="F61" s="13"/>
    </row>
    <row r="62" spans="1:7" x14ac:dyDescent="0.2">
      <c r="A62" t="s">
        <v>1</v>
      </c>
      <c r="B62" s="13">
        <v>275303027.10000002</v>
      </c>
      <c r="C62" s="13"/>
      <c r="D62" s="13">
        <v>667972724.99000001</v>
      </c>
      <c r="E62" s="13"/>
      <c r="F62" s="13">
        <v>5392940758.1099997</v>
      </c>
    </row>
    <row r="63" spans="1:7" x14ac:dyDescent="0.2">
      <c r="A63" t="s">
        <v>2</v>
      </c>
      <c r="B63" s="13">
        <v>251065080.84999999</v>
      </c>
      <c r="C63" s="13"/>
      <c r="D63" s="13">
        <v>609409845.34000003</v>
      </c>
      <c r="E63" s="13"/>
      <c r="F63" s="13">
        <v>4899971275.0799999</v>
      </c>
    </row>
    <row r="64" spans="1:7" x14ac:dyDescent="0.2">
      <c r="A64" t="s">
        <v>0</v>
      </c>
      <c r="B64" s="13">
        <v>1308814.8400000001</v>
      </c>
      <c r="C64" s="13"/>
      <c r="D64" s="13">
        <v>3455166.23</v>
      </c>
      <c r="E64" s="13"/>
      <c r="F64" s="13">
        <v>15059791.140000001</v>
      </c>
    </row>
    <row r="65" spans="1:7" x14ac:dyDescent="0.2">
      <c r="A65" t="s">
        <v>30</v>
      </c>
      <c r="B65" s="13">
        <v>18941.310000000001</v>
      </c>
      <c r="C65" s="13"/>
      <c r="D65" s="13">
        <v>18941.310000000001</v>
      </c>
      <c r="E65" s="13"/>
      <c r="F65" s="13">
        <v>228672.91</v>
      </c>
    </row>
    <row r="66" spans="1:7" x14ac:dyDescent="0.2">
      <c r="A66" t="s">
        <v>31</v>
      </c>
      <c r="B66" s="13">
        <v>22948072.719999995</v>
      </c>
      <c r="C66" s="13"/>
      <c r="D66" s="13">
        <v>55126654.729999989</v>
      </c>
      <c r="E66" s="13"/>
      <c r="F66" s="13">
        <v>478138364.80000007</v>
      </c>
    </row>
    <row r="67" spans="1:7" x14ac:dyDescent="0.2">
      <c r="A67" t="s">
        <v>25</v>
      </c>
      <c r="B67" s="13">
        <v>12621439.995999997</v>
      </c>
      <c r="C67" s="13"/>
      <c r="D67" s="13">
        <v>30319660.101499997</v>
      </c>
      <c r="E67" s="13"/>
      <c r="F67" s="13">
        <v>262976100.64000008</v>
      </c>
    </row>
    <row r="68" spans="1:7" x14ac:dyDescent="0.2">
      <c r="A68" t="s">
        <v>32</v>
      </c>
      <c r="B68" s="13">
        <v>10326632.723999998</v>
      </c>
      <c r="C68" s="13"/>
      <c r="D68" s="13">
        <v>24806994.628499996</v>
      </c>
      <c r="E68" s="13"/>
      <c r="F68" s="13">
        <v>215162264.16000003</v>
      </c>
    </row>
    <row r="69" spans="1:7" x14ac:dyDescent="0.2">
      <c r="A69" t="s">
        <v>5</v>
      </c>
      <c r="B69" s="18">
        <v>9961</v>
      </c>
    </row>
    <row r="70" spans="1:7" x14ac:dyDescent="0.2">
      <c r="F70" s="13"/>
      <c r="G70" s="13"/>
    </row>
    <row r="71" spans="1:7" x14ac:dyDescent="0.2">
      <c r="D71" s="13"/>
    </row>
    <row r="72" spans="1:7" ht="76.5" customHeight="1" x14ac:dyDescent="0.2">
      <c r="A72" s="61" t="s">
        <v>51</v>
      </c>
      <c r="B72" s="61"/>
      <c r="C72" s="61"/>
      <c r="D72" s="61"/>
      <c r="E72" s="61"/>
      <c r="F72" s="61"/>
    </row>
    <row r="73" spans="1:7" x14ac:dyDescent="0.2">
      <c r="A73" s="29"/>
    </row>
    <row r="74" spans="1:7" x14ac:dyDescent="0.2">
      <c r="A74" s="29"/>
    </row>
    <row r="75" spans="1:7" x14ac:dyDescent="0.2">
      <c r="A75" s="29"/>
    </row>
    <row r="76" spans="1:7" x14ac:dyDescent="0.2">
      <c r="A76" s="29"/>
    </row>
  </sheetData>
  <mergeCells count="4">
    <mergeCell ref="A1:F1"/>
    <mergeCell ref="A2:F2"/>
    <mergeCell ref="A39:F39"/>
    <mergeCell ref="A72:F72"/>
  </mergeCells>
  <phoneticPr fontId="4" type="noConversion"/>
  <pageMargins left="0.75" right="0.75" top="1" bottom="1" header="0.5" footer="0.5"/>
  <headerFooter alignWithMargins="0"/>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F76"/>
  <sheetViews>
    <sheetView workbookViewId="0">
      <selection activeCell="A3" sqref="A3"/>
    </sheetView>
  </sheetViews>
  <sheetFormatPr defaultRowHeight="12.75" x14ac:dyDescent="0.2"/>
  <cols>
    <col min="1" max="1" width="24" customWidth="1"/>
    <col min="2" max="2" width="18.7109375" customWidth="1"/>
    <col min="3" max="3" width="4" customWidth="1"/>
    <col min="4" max="4" width="24.42578125" bestFit="1" customWidth="1"/>
    <col min="5" max="5" width="3.7109375" customWidth="1"/>
    <col min="6" max="6" width="19.140625" bestFit="1" customWidth="1"/>
  </cols>
  <sheetData>
    <row r="1" spans="1:6" ht="63" customHeight="1" x14ac:dyDescent="0.2">
      <c r="A1" s="63"/>
      <c r="B1" s="63"/>
      <c r="C1" s="63"/>
      <c r="D1" s="63"/>
      <c r="E1" s="63"/>
      <c r="F1" s="63"/>
    </row>
    <row r="2" spans="1:6" ht="18" x14ac:dyDescent="0.25">
      <c r="A2" s="57" t="s">
        <v>22</v>
      </c>
      <c r="B2" s="58"/>
      <c r="C2" s="58"/>
      <c r="D2" s="58"/>
      <c r="E2" s="58"/>
      <c r="F2" s="58"/>
    </row>
    <row r="3" spans="1:6" ht="18" x14ac:dyDescent="0.25">
      <c r="A3" s="14"/>
      <c r="B3" s="15"/>
      <c r="C3" s="15"/>
      <c r="D3" s="17"/>
      <c r="E3" s="17"/>
      <c r="F3" s="17"/>
    </row>
    <row r="4" spans="1:6" x14ac:dyDescent="0.2">
      <c r="B4" s="16" t="s">
        <v>55</v>
      </c>
      <c r="C4" s="10"/>
      <c r="D4" s="16" t="s">
        <v>72</v>
      </c>
      <c r="E4" s="10"/>
      <c r="F4" s="16" t="s">
        <v>28</v>
      </c>
    </row>
    <row r="5" spans="1:6" x14ac:dyDescent="0.2">
      <c r="A5" s="9"/>
      <c r="B5" s="11" t="s">
        <v>75</v>
      </c>
      <c r="C5" s="9"/>
      <c r="D5" s="11" t="s">
        <v>11</v>
      </c>
      <c r="F5" s="11" t="s">
        <v>8</v>
      </c>
    </row>
    <row r="6" spans="1:6" x14ac:dyDescent="0.2">
      <c r="D6" t="s">
        <v>63</v>
      </c>
    </row>
    <row r="7" spans="1:6" x14ac:dyDescent="0.2">
      <c r="A7" s="8" t="s">
        <v>3</v>
      </c>
      <c r="B7" s="8"/>
      <c r="C7" s="8"/>
    </row>
    <row r="8" spans="1:6" x14ac:dyDescent="0.2">
      <c r="A8" t="s">
        <v>1</v>
      </c>
      <c r="B8" s="13" t="e">
        <f>SUM(#REF!)</f>
        <v>#REF!</v>
      </c>
      <c r="C8" s="13"/>
      <c r="D8" s="13">
        <v>97652704.910000011</v>
      </c>
      <c r="E8" s="13"/>
      <c r="F8" s="13">
        <v>830052138.73000002</v>
      </c>
    </row>
    <row r="9" spans="1:6" x14ac:dyDescent="0.2">
      <c r="A9" t="s">
        <v>2</v>
      </c>
      <c r="B9" s="13" t="e">
        <f>SUM(#REF!)</f>
        <v>#REF!</v>
      </c>
      <c r="C9" s="13"/>
      <c r="D9" s="13">
        <v>89040866.700000018</v>
      </c>
      <c r="E9" s="13"/>
      <c r="F9" s="13">
        <v>751199524.42000008</v>
      </c>
    </row>
    <row r="10" spans="1:6" x14ac:dyDescent="0.2">
      <c r="A10" t="s">
        <v>0</v>
      </c>
      <c r="B10" s="13" t="e">
        <f>SUM(#REF!)</f>
        <v>#REF!</v>
      </c>
      <c r="C10" s="13"/>
      <c r="D10" s="13">
        <v>0</v>
      </c>
      <c r="E10" s="13"/>
      <c r="F10" s="13">
        <v>6410</v>
      </c>
    </row>
    <row r="11" spans="1:6" x14ac:dyDescent="0.2">
      <c r="A11" t="s">
        <v>30</v>
      </c>
      <c r="B11" s="13" t="e">
        <f>SUM(#REF!)</f>
        <v>#REF!</v>
      </c>
      <c r="C11" s="13"/>
      <c r="D11" s="13">
        <v>0</v>
      </c>
      <c r="E11" s="13"/>
      <c r="F11" s="13">
        <v>199152.03</v>
      </c>
    </row>
    <row r="12" spans="1:6" x14ac:dyDescent="0.2">
      <c r="A12" t="s">
        <v>31</v>
      </c>
      <c r="B12" s="13" t="e">
        <f>SUM(#REF!)</f>
        <v>#REF!</v>
      </c>
      <c r="C12" s="13"/>
      <c r="D12" s="13">
        <v>8611838.2100000009</v>
      </c>
      <c r="E12" s="13"/>
      <c r="F12" s="13">
        <v>79045356.340000004</v>
      </c>
    </row>
    <row r="13" spans="1:6" x14ac:dyDescent="0.2">
      <c r="A13" t="s">
        <v>25</v>
      </c>
      <c r="B13" s="13" t="e">
        <f>B12*0.55</f>
        <v>#REF!</v>
      </c>
      <c r="C13" s="13"/>
      <c r="D13" s="13">
        <f>D12*0.55</f>
        <v>4736511.0155000007</v>
      </c>
      <c r="E13" s="13"/>
      <c r="F13" s="13">
        <f>F12*0.55</f>
        <v>43474945.987000003</v>
      </c>
    </row>
    <row r="14" spans="1:6" x14ac:dyDescent="0.2">
      <c r="A14" t="s">
        <v>32</v>
      </c>
      <c r="B14" s="13" t="e">
        <f>B12*0.45</f>
        <v>#REF!</v>
      </c>
      <c r="C14" s="13"/>
      <c r="D14" s="13">
        <f>D12*0.45</f>
        <v>3875327.1945000007</v>
      </c>
      <c r="E14" s="13"/>
      <c r="F14" s="13">
        <f>F12*0.45</f>
        <v>35570410.353</v>
      </c>
    </row>
    <row r="15" spans="1:6" x14ac:dyDescent="0.2">
      <c r="A15" t="s">
        <v>5</v>
      </c>
      <c r="B15" s="28">
        <v>1203</v>
      </c>
      <c r="C15" s="13"/>
      <c r="D15" s="28"/>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t="e">
        <f>SUM(#REF!)</f>
        <v>#REF!</v>
      </c>
      <c r="C19" s="13"/>
      <c r="D19" s="13">
        <v>171790497.19999999</v>
      </c>
      <c r="E19" s="13"/>
      <c r="F19" s="13">
        <v>1431493284.8</v>
      </c>
    </row>
    <row r="20" spans="1:6" x14ac:dyDescent="0.2">
      <c r="A20" t="s">
        <v>2</v>
      </c>
      <c r="B20" s="13" t="e">
        <f>SUM(#REF!)</f>
        <v>#REF!</v>
      </c>
      <c r="C20" s="13"/>
      <c r="D20" s="13">
        <v>156777329.53</v>
      </c>
      <c r="E20" s="13"/>
      <c r="F20" s="13">
        <v>1303343458.4100001</v>
      </c>
    </row>
    <row r="21" spans="1:6" x14ac:dyDescent="0.2">
      <c r="A21" t="s">
        <v>0</v>
      </c>
      <c r="B21" s="13" t="e">
        <f>SUM(#REF!)</f>
        <v>#REF!</v>
      </c>
      <c r="C21" s="13"/>
      <c r="D21" s="13">
        <v>1059696.3600000001</v>
      </c>
      <c r="E21" s="13"/>
      <c r="F21" s="13">
        <v>3630685.25</v>
      </c>
    </row>
    <row r="22" spans="1:6" x14ac:dyDescent="0.2">
      <c r="A22" t="s">
        <v>31</v>
      </c>
      <c r="B22" s="13" t="e">
        <f>SUM(#REF!)</f>
        <v>#REF!</v>
      </c>
      <c r="C22" s="13"/>
      <c r="D22" s="13">
        <v>13953471.310000001</v>
      </c>
      <c r="E22" s="13"/>
      <c r="F22" s="13">
        <v>124519141.14000002</v>
      </c>
    </row>
    <row r="23" spans="1:6" x14ac:dyDescent="0.2">
      <c r="A23" t="s">
        <v>25</v>
      </c>
      <c r="B23" s="13" t="e">
        <f>B22*0.55</f>
        <v>#REF!</v>
      </c>
      <c r="C23" s="13"/>
      <c r="D23" s="13">
        <f>D22*0.55</f>
        <v>7674409.2205000008</v>
      </c>
      <c r="E23" s="13"/>
      <c r="F23" s="13">
        <f>F22*0.55</f>
        <v>68485527.627000019</v>
      </c>
    </row>
    <row r="24" spans="1:6" x14ac:dyDescent="0.2">
      <c r="A24" t="s">
        <v>32</v>
      </c>
      <c r="B24" s="13" t="e">
        <f>B22*0.45</f>
        <v>#REF!</v>
      </c>
      <c r="C24" s="13"/>
      <c r="D24" s="13">
        <f>D22*0.45</f>
        <v>6279062.0895000007</v>
      </c>
      <c r="E24" s="13"/>
      <c r="F24" s="13">
        <f>F22*0.45</f>
        <v>56033613.513000011</v>
      </c>
    </row>
    <row r="25" spans="1:6" x14ac:dyDescent="0.2">
      <c r="A25" t="s">
        <v>5</v>
      </c>
      <c r="B25" s="28">
        <v>2231</v>
      </c>
      <c r="C25" s="13"/>
      <c r="D25" s="28"/>
      <c r="E25" s="13"/>
      <c r="F25" s="13"/>
    </row>
    <row r="26" spans="1:6" x14ac:dyDescent="0.2">
      <c r="B26" s="13"/>
      <c r="C26" s="13"/>
      <c r="D26" s="13"/>
      <c r="E26" s="13"/>
      <c r="F26" s="13"/>
    </row>
    <row r="27" spans="1:6" x14ac:dyDescent="0.2">
      <c r="B27" s="32"/>
      <c r="C27" s="13"/>
      <c r="D27" s="32"/>
      <c r="E27" s="13"/>
      <c r="F27" s="32"/>
    </row>
    <row r="28" spans="1:6" x14ac:dyDescent="0.2">
      <c r="A28" s="25" t="s">
        <v>41</v>
      </c>
      <c r="B28" s="13"/>
      <c r="C28" s="13"/>
      <c r="D28" s="13"/>
      <c r="E28" s="13"/>
      <c r="F28" s="13"/>
    </row>
    <row r="29" spans="1:6" x14ac:dyDescent="0.2">
      <c r="A29" t="s">
        <v>1</v>
      </c>
      <c r="B29" s="13" t="e">
        <f>SUM(#REF!)</f>
        <v>#REF!</v>
      </c>
      <c r="C29" s="13"/>
      <c r="D29" s="13">
        <v>173318008.12000003</v>
      </c>
      <c r="E29" s="13"/>
      <c r="F29" s="13">
        <v>1295866762.5200002</v>
      </c>
    </row>
    <row r="30" spans="1:6" x14ac:dyDescent="0.2">
      <c r="A30" t="s">
        <v>2</v>
      </c>
      <c r="B30" s="13" t="e">
        <f>SUM(#REF!)</f>
        <v>#REF!</v>
      </c>
      <c r="C30" s="13"/>
      <c r="D30" s="13">
        <v>157292752.79999998</v>
      </c>
      <c r="E30" s="13"/>
      <c r="F30" s="13">
        <v>1173281966.3499999</v>
      </c>
    </row>
    <row r="31" spans="1:6" x14ac:dyDescent="0.2">
      <c r="A31" t="s">
        <v>0</v>
      </c>
      <c r="B31" s="13" t="e">
        <f>SUM(#REF!)</f>
        <v>#REF!</v>
      </c>
      <c r="C31" s="13"/>
      <c r="D31" s="13">
        <v>1269776.3700000001</v>
      </c>
      <c r="E31" s="13"/>
      <c r="F31" s="13">
        <v>5614013</v>
      </c>
    </row>
    <row r="32" spans="1:6" x14ac:dyDescent="0.2">
      <c r="A32" t="s">
        <v>30</v>
      </c>
      <c r="B32" s="33" t="e">
        <f>SUM(#REF!)</f>
        <v>#REF!</v>
      </c>
      <c r="C32" s="13"/>
      <c r="D32" s="13">
        <v>0</v>
      </c>
      <c r="E32" s="13"/>
      <c r="F32" s="13">
        <v>10579.57</v>
      </c>
    </row>
    <row r="33" spans="1:6" x14ac:dyDescent="0.2">
      <c r="A33" t="s">
        <v>31</v>
      </c>
      <c r="B33" s="13" t="e">
        <f>SUM(#REF!)</f>
        <v>#REF!</v>
      </c>
      <c r="C33" s="13"/>
      <c r="D33" s="13">
        <v>14755478.950000003</v>
      </c>
      <c r="E33" s="13"/>
      <c r="F33" s="13">
        <v>116981362.73999999</v>
      </c>
    </row>
    <row r="34" spans="1:6" x14ac:dyDescent="0.2">
      <c r="A34" t="s">
        <v>25</v>
      </c>
      <c r="B34" s="13" t="e">
        <f>B33*0.55</f>
        <v>#REF!</v>
      </c>
      <c r="C34" s="13"/>
      <c r="D34" s="13">
        <f>D33*0.55</f>
        <v>8115513.4225000022</v>
      </c>
      <c r="E34" s="13"/>
      <c r="F34" s="13">
        <f>F33*0.55</f>
        <v>64339749.506999999</v>
      </c>
    </row>
    <row r="35" spans="1:6" x14ac:dyDescent="0.2">
      <c r="A35" t="s">
        <v>32</v>
      </c>
      <c r="B35" s="13" t="e">
        <f>B33*0.45</f>
        <v>#REF!</v>
      </c>
      <c r="C35" s="13"/>
      <c r="D35" s="13">
        <f>D33*0.45</f>
        <v>6639965.5275000017</v>
      </c>
      <c r="E35" s="13"/>
      <c r="F35" s="13">
        <f>F33*0.45</f>
        <v>52641613.232999995</v>
      </c>
    </row>
    <row r="36" spans="1:6" x14ac:dyDescent="0.2">
      <c r="A36" t="s">
        <v>5</v>
      </c>
      <c r="B36" s="31">
        <v>2735</v>
      </c>
      <c r="C36" s="13"/>
      <c r="D36" s="31"/>
      <c r="E36" s="13"/>
      <c r="F36" s="13"/>
    </row>
    <row r="37" spans="1:6" x14ac:dyDescent="0.2">
      <c r="B37" s="13"/>
      <c r="C37" s="13"/>
      <c r="D37" s="13"/>
      <c r="E37" s="13"/>
      <c r="F37" s="13"/>
    </row>
    <row r="38" spans="1:6" x14ac:dyDescent="0.2">
      <c r="B38" s="13"/>
      <c r="C38" s="13"/>
      <c r="D38" s="13"/>
      <c r="E38" s="13"/>
      <c r="F38" s="13"/>
    </row>
    <row r="39" spans="1:6" ht="75.75" customHeight="1" x14ac:dyDescent="0.2">
      <c r="A39" s="61" t="s">
        <v>51</v>
      </c>
      <c r="B39" s="61"/>
      <c r="C39" s="61"/>
      <c r="D39" s="61"/>
      <c r="E39" s="61"/>
      <c r="F39" s="61"/>
    </row>
    <row r="40" spans="1:6" x14ac:dyDescent="0.2">
      <c r="B40" s="13"/>
      <c r="C40" s="13"/>
      <c r="D40" s="13"/>
      <c r="E40" s="13"/>
      <c r="F40" s="13"/>
    </row>
    <row r="41" spans="1:6" x14ac:dyDescent="0.2">
      <c r="A41" s="25" t="s">
        <v>50</v>
      </c>
      <c r="B41" s="13"/>
      <c r="C41" s="13"/>
      <c r="D41" s="13"/>
      <c r="E41" s="13"/>
      <c r="F41" s="13"/>
    </row>
    <row r="42" spans="1:6" x14ac:dyDescent="0.2">
      <c r="A42" t="s">
        <v>1</v>
      </c>
      <c r="B42" s="13" t="e">
        <f>SUM(#REF!)</f>
        <v>#REF!</v>
      </c>
      <c r="C42" s="13"/>
      <c r="D42" s="13">
        <v>84671324.820000023</v>
      </c>
      <c r="E42" s="13"/>
      <c r="F42" s="13">
        <v>615504794.76999998</v>
      </c>
    </row>
    <row r="43" spans="1:6" x14ac:dyDescent="0.2">
      <c r="A43" t="s">
        <v>2</v>
      </c>
      <c r="B43" s="13" t="e">
        <f>SUM(#REF!)</f>
        <v>#REF!</v>
      </c>
      <c r="C43" s="13"/>
      <c r="D43" s="13">
        <v>76853725.580000013</v>
      </c>
      <c r="E43" s="13"/>
      <c r="F43" s="13">
        <v>558311463.92000008</v>
      </c>
    </row>
    <row r="44" spans="1:6" x14ac:dyDescent="0.2">
      <c r="A44" t="s">
        <v>0</v>
      </c>
      <c r="B44" s="13" t="e">
        <f>SUM(#REF!)</f>
        <v>#REF!</v>
      </c>
      <c r="C44" s="13"/>
      <c r="D44" s="13">
        <v>120806.5</v>
      </c>
      <c r="E44" s="13"/>
      <c r="F44" s="13">
        <v>668317.91</v>
      </c>
    </row>
    <row r="45" spans="1:6" x14ac:dyDescent="0.2">
      <c r="A45" t="s">
        <v>31</v>
      </c>
      <c r="B45" s="13" t="e">
        <f>SUM(#REF!)</f>
        <v>#REF!</v>
      </c>
      <c r="C45" s="13"/>
      <c r="D45" s="13">
        <v>7696792.7399999984</v>
      </c>
      <c r="E45" s="13"/>
      <c r="F45" s="13">
        <v>56525012.939999998</v>
      </c>
    </row>
    <row r="46" spans="1:6" x14ac:dyDescent="0.2">
      <c r="A46" t="s">
        <v>25</v>
      </c>
      <c r="B46" s="13" t="e">
        <f>B45*0.55</f>
        <v>#REF!</v>
      </c>
      <c r="C46" s="13"/>
      <c r="D46" s="13">
        <f>D45*0.55</f>
        <v>4233236.0069999993</v>
      </c>
      <c r="E46" s="13"/>
      <c r="F46" s="13">
        <f>F45*0.55</f>
        <v>31088757.117000002</v>
      </c>
    </row>
    <row r="47" spans="1:6" x14ac:dyDescent="0.2">
      <c r="A47" t="s">
        <v>32</v>
      </c>
      <c r="B47" s="13" t="e">
        <f>B45*0.45</f>
        <v>#REF!</v>
      </c>
      <c r="C47" s="13"/>
      <c r="D47" s="13">
        <f>D45*0.45</f>
        <v>3463556.7329999995</v>
      </c>
      <c r="E47" s="13"/>
      <c r="F47" s="13">
        <f>F45*0.45</f>
        <v>25436255.822999999</v>
      </c>
    </row>
    <row r="48" spans="1:6" x14ac:dyDescent="0.2">
      <c r="A48" t="s">
        <v>5</v>
      </c>
      <c r="B48" s="28">
        <v>2000</v>
      </c>
      <c r="C48" s="13"/>
      <c r="D48" s="28"/>
      <c r="E48" s="13"/>
      <c r="F48" s="13"/>
    </row>
    <row r="49" spans="1:6" x14ac:dyDescent="0.2">
      <c r="B49" s="13"/>
      <c r="C49" s="13"/>
      <c r="D49" s="13"/>
      <c r="E49" s="13"/>
      <c r="F49" s="13"/>
    </row>
    <row r="50" spans="1:6" x14ac:dyDescent="0.2">
      <c r="B50" s="13"/>
      <c r="C50" s="13"/>
      <c r="D50" s="13"/>
      <c r="E50" s="13"/>
      <c r="F50" s="13"/>
    </row>
    <row r="51" spans="1:6" x14ac:dyDescent="0.2">
      <c r="A51" s="25" t="s">
        <v>74</v>
      </c>
      <c r="B51" s="13"/>
      <c r="C51" s="13"/>
      <c r="D51" s="13"/>
      <c r="E51" s="13"/>
      <c r="F51" s="13"/>
    </row>
    <row r="52" spans="1:6" x14ac:dyDescent="0.2">
      <c r="A52" t="s">
        <v>1</v>
      </c>
      <c r="B52" s="13" t="e">
        <f>SUM(#REF!)</f>
        <v>#REF!</v>
      </c>
      <c r="C52" s="13"/>
      <c r="D52" s="13">
        <v>66549817.260000005</v>
      </c>
      <c r="E52" s="13"/>
      <c r="F52" s="13">
        <v>66549817.260000005</v>
      </c>
    </row>
    <row r="53" spans="1:6" x14ac:dyDescent="0.2">
      <c r="A53" t="s">
        <v>2</v>
      </c>
      <c r="B53" s="13" t="e">
        <f>SUM(#REF!)</f>
        <v>#REF!</v>
      </c>
      <c r="C53" s="13"/>
      <c r="D53" s="13">
        <v>61328094.119999997</v>
      </c>
      <c r="E53" s="13"/>
      <c r="F53" s="13">
        <v>61328094.119999997</v>
      </c>
    </row>
    <row r="54" spans="1:6" x14ac:dyDescent="0.2">
      <c r="A54" t="s">
        <v>0</v>
      </c>
      <c r="B54" s="13" t="e">
        <f>SUM(#REF!)</f>
        <v>#REF!</v>
      </c>
      <c r="C54" s="13"/>
      <c r="D54" s="13">
        <v>0</v>
      </c>
      <c r="E54" s="13"/>
      <c r="F54" s="13">
        <v>0</v>
      </c>
    </row>
    <row r="55" spans="1:6" x14ac:dyDescent="0.2">
      <c r="A55" t="s">
        <v>31</v>
      </c>
      <c r="B55" s="13" t="e">
        <f>SUM(#REF!)</f>
        <v>#REF!</v>
      </c>
      <c r="C55" s="13"/>
      <c r="D55" s="13">
        <v>5221723.1399999997</v>
      </c>
      <c r="E55" s="13"/>
      <c r="F55" s="13">
        <v>5221723.1399999997</v>
      </c>
    </row>
    <row r="56" spans="1:6" x14ac:dyDescent="0.2">
      <c r="A56" t="s">
        <v>25</v>
      </c>
      <c r="B56" s="13" t="e">
        <f>B55*0.55</f>
        <v>#REF!</v>
      </c>
      <c r="C56" s="13"/>
      <c r="D56" s="13">
        <f>D55*0.55</f>
        <v>2871947.727</v>
      </c>
      <c r="E56" s="13"/>
      <c r="F56" s="13">
        <f>F55*0.55</f>
        <v>2871947.727</v>
      </c>
    </row>
    <row r="57" spans="1:6" x14ac:dyDescent="0.2">
      <c r="A57" t="s">
        <v>32</v>
      </c>
      <c r="B57" s="13" t="e">
        <f>B55*0.45</f>
        <v>#REF!</v>
      </c>
      <c r="C57" s="13"/>
      <c r="D57" s="13">
        <f>D55*0.45</f>
        <v>2349775.4129999997</v>
      </c>
      <c r="E57" s="13"/>
      <c r="F57" s="13">
        <f>F55*0.45</f>
        <v>2349775.4129999997</v>
      </c>
    </row>
    <row r="58" spans="1:6" x14ac:dyDescent="0.2">
      <c r="A58" t="s">
        <v>5</v>
      </c>
      <c r="B58" s="28">
        <v>1738</v>
      </c>
      <c r="C58" s="13"/>
      <c r="D58" s="13"/>
      <c r="E58" s="13"/>
      <c r="F58" s="13"/>
    </row>
    <row r="59" spans="1:6" x14ac:dyDescent="0.2">
      <c r="B59" s="13"/>
      <c r="C59" s="13"/>
      <c r="D59" s="13"/>
      <c r="E59" s="13"/>
      <c r="F59" s="13"/>
    </row>
    <row r="60" spans="1:6" x14ac:dyDescent="0.2">
      <c r="B60" s="13"/>
      <c r="C60" s="13"/>
      <c r="D60" s="13"/>
      <c r="E60" s="13"/>
      <c r="F60" s="13"/>
    </row>
    <row r="61" spans="1:6" x14ac:dyDescent="0.2">
      <c r="A61" s="8" t="s">
        <v>6</v>
      </c>
      <c r="B61" s="13"/>
      <c r="C61" s="13"/>
      <c r="D61" s="13"/>
      <c r="E61" s="13"/>
      <c r="F61" s="13"/>
    </row>
    <row r="62" spans="1:6" x14ac:dyDescent="0.2">
      <c r="A62" t="s">
        <v>1</v>
      </c>
      <c r="B62" s="13" t="e">
        <f>SUM(#REF!)</f>
        <v>#REF!</v>
      </c>
      <c r="C62" s="13"/>
      <c r="D62" s="13">
        <v>593982352.30999994</v>
      </c>
      <c r="E62" s="13"/>
      <c r="F62" s="13">
        <v>4239466798.0799999</v>
      </c>
    </row>
    <row r="63" spans="1:6" x14ac:dyDescent="0.2">
      <c r="A63" t="s">
        <v>2</v>
      </c>
      <c r="B63" s="13" t="e">
        <f>SUM(#REF!)</f>
        <v>#REF!</v>
      </c>
      <c r="C63" s="13"/>
      <c r="D63" s="13">
        <v>541292768.73000002</v>
      </c>
      <c r="E63" s="13"/>
      <c r="F63" s="13">
        <v>3847464507.2199998</v>
      </c>
    </row>
    <row r="64" spans="1:6" x14ac:dyDescent="0.2">
      <c r="A64" t="s">
        <v>0</v>
      </c>
      <c r="B64" s="13" t="e">
        <f>SUM(#REF!)</f>
        <v>#REF!</v>
      </c>
      <c r="C64" s="13"/>
      <c r="D64" s="13">
        <v>2450279.23</v>
      </c>
      <c r="E64" s="13"/>
      <c r="F64" s="13">
        <v>9919426.1600000001</v>
      </c>
    </row>
    <row r="65" spans="1:6" x14ac:dyDescent="0.2">
      <c r="A65" t="s">
        <v>30</v>
      </c>
      <c r="B65" s="13" t="e">
        <f>SUM(#REF!)</f>
        <v>#REF!</v>
      </c>
      <c r="C65" s="13"/>
      <c r="D65" s="13">
        <v>0</v>
      </c>
      <c r="E65" s="13"/>
      <c r="F65" s="13">
        <v>209731.6</v>
      </c>
    </row>
    <row r="66" spans="1:6" x14ac:dyDescent="0.2">
      <c r="A66" t="s">
        <v>31</v>
      </c>
      <c r="B66" s="13" t="e">
        <f>SUM(#REF!)</f>
        <v>#REF!</v>
      </c>
      <c r="C66" s="13"/>
      <c r="D66" s="13">
        <v>50239304.349999994</v>
      </c>
      <c r="E66" s="13"/>
      <c r="F66" s="13">
        <v>382292596.30000007</v>
      </c>
    </row>
    <row r="67" spans="1:6" x14ac:dyDescent="0.2">
      <c r="A67" t="s">
        <v>25</v>
      </c>
      <c r="B67" s="13" t="e">
        <f>B66*0.55</f>
        <v>#REF!</v>
      </c>
      <c r="C67" s="13"/>
      <c r="D67" s="13">
        <f>D66*0.55</f>
        <v>27631617.392499998</v>
      </c>
      <c r="E67" s="13"/>
      <c r="F67" s="13">
        <f>F66*0.55</f>
        <v>210260927.96500006</v>
      </c>
    </row>
    <row r="68" spans="1:6" x14ac:dyDescent="0.2">
      <c r="A68" t="s">
        <v>32</v>
      </c>
      <c r="B68" s="13" t="e">
        <f>B66*0.45</f>
        <v>#REF!</v>
      </c>
      <c r="C68" s="13"/>
      <c r="D68" s="13">
        <f>D66*0.45</f>
        <v>22607686.9575</v>
      </c>
      <c r="E68" s="13"/>
      <c r="F68" s="13">
        <f>F66*0.45</f>
        <v>172031668.33500004</v>
      </c>
    </row>
    <row r="69" spans="1:6" x14ac:dyDescent="0.2">
      <c r="A69" t="s">
        <v>5</v>
      </c>
      <c r="B69" s="18">
        <f>B58+B48+B36+B25+B15</f>
        <v>9907</v>
      </c>
    </row>
    <row r="72" spans="1:6" ht="76.5" customHeight="1" x14ac:dyDescent="0.2">
      <c r="A72" s="61" t="s">
        <v>51</v>
      </c>
      <c r="B72" s="61"/>
      <c r="C72" s="61"/>
      <c r="D72" s="61"/>
      <c r="E72" s="61"/>
      <c r="F72" s="61"/>
    </row>
    <row r="73" spans="1:6" x14ac:dyDescent="0.2">
      <c r="A73" s="29"/>
    </row>
    <row r="74" spans="1:6" x14ac:dyDescent="0.2">
      <c r="A74" s="29"/>
    </row>
    <row r="75" spans="1:6" x14ac:dyDescent="0.2">
      <c r="A75" s="29"/>
    </row>
    <row r="76" spans="1:6" x14ac:dyDescent="0.2">
      <c r="A76" s="29"/>
    </row>
  </sheetData>
  <mergeCells count="4">
    <mergeCell ref="A1:F1"/>
    <mergeCell ref="A2:F2"/>
    <mergeCell ref="A39:F39"/>
    <mergeCell ref="A72:F72"/>
  </mergeCells>
  <phoneticPr fontId="4" type="noConversion"/>
  <pageMargins left="0.75" right="0.75" top="1" bottom="1" header="0.5" footer="0.5"/>
  <headerFooter alignWithMargins="0"/>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F76"/>
  <sheetViews>
    <sheetView zoomScaleNormal="100" workbookViewId="0">
      <selection activeCell="A5" sqref="A5"/>
    </sheetView>
  </sheetViews>
  <sheetFormatPr defaultRowHeight="12.75" x14ac:dyDescent="0.2"/>
  <cols>
    <col min="1" max="1" width="24" customWidth="1"/>
    <col min="2" max="2" width="18.7109375" customWidth="1"/>
    <col min="3" max="3" width="4" customWidth="1"/>
    <col min="4" max="4" width="24.42578125" bestFit="1" customWidth="1"/>
    <col min="5" max="5" width="3.7109375" customWidth="1"/>
    <col min="6" max="6" width="19.140625" bestFit="1" customWidth="1"/>
  </cols>
  <sheetData>
    <row r="1" spans="1:6" ht="63" customHeight="1" x14ac:dyDescent="0.2">
      <c r="A1" s="63"/>
      <c r="B1" s="63"/>
      <c r="C1" s="63"/>
      <c r="D1" s="63"/>
      <c r="E1" s="63"/>
      <c r="F1" s="63"/>
    </row>
    <row r="2" spans="1:6" ht="18" x14ac:dyDescent="0.25">
      <c r="A2" s="57" t="s">
        <v>22</v>
      </c>
      <c r="B2" s="58"/>
      <c r="C2" s="58"/>
      <c r="D2" s="58"/>
      <c r="E2" s="58"/>
      <c r="F2" s="58"/>
    </row>
    <row r="3" spans="1:6" ht="18" x14ac:dyDescent="0.25">
      <c r="A3" s="14"/>
      <c r="B3" s="15"/>
      <c r="C3" s="15"/>
      <c r="D3" s="17"/>
      <c r="E3" s="17"/>
      <c r="F3" s="17"/>
    </row>
    <row r="4" spans="1:6" x14ac:dyDescent="0.2">
      <c r="B4" s="16" t="s">
        <v>55</v>
      </c>
      <c r="C4" s="10"/>
      <c r="D4" s="16" t="s">
        <v>72</v>
      </c>
      <c r="E4" s="10"/>
      <c r="F4" s="16" t="s">
        <v>28</v>
      </c>
    </row>
    <row r="5" spans="1:6" x14ac:dyDescent="0.2">
      <c r="A5" s="9"/>
      <c r="B5" s="11" t="s">
        <v>73</v>
      </c>
      <c r="C5" s="9"/>
      <c r="D5" s="11" t="s">
        <v>11</v>
      </c>
      <c r="F5" s="11" t="s">
        <v>8</v>
      </c>
    </row>
    <row r="6" spans="1:6" x14ac:dyDescent="0.2">
      <c r="D6" t="s">
        <v>63</v>
      </c>
    </row>
    <row r="7" spans="1:6" x14ac:dyDescent="0.2">
      <c r="A7" s="8" t="s">
        <v>3</v>
      </c>
      <c r="B7" s="8"/>
      <c r="C7" s="8"/>
    </row>
    <row r="8" spans="1:6" x14ac:dyDescent="0.2">
      <c r="A8" t="s">
        <v>1</v>
      </c>
      <c r="B8" s="13">
        <v>37787487.030000001</v>
      </c>
      <c r="C8" s="13"/>
      <c r="D8" s="13">
        <v>57140183.270000011</v>
      </c>
      <c r="E8" s="13"/>
      <c r="F8" s="13">
        <v>789539617.09000003</v>
      </c>
    </row>
    <row r="9" spans="1:6" x14ac:dyDescent="0.2">
      <c r="A9" t="s">
        <v>2</v>
      </c>
      <c r="B9" s="13">
        <v>34426195.339999996</v>
      </c>
      <c r="C9" s="13"/>
      <c r="D9" s="13">
        <v>51968981.770000003</v>
      </c>
      <c r="E9" s="13"/>
      <c r="F9" s="13">
        <v>714127639.49000001</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3361291.69</v>
      </c>
      <c r="C12" s="13"/>
      <c r="D12" s="13">
        <v>5171201.5</v>
      </c>
      <c r="E12" s="13"/>
      <c r="F12" s="13">
        <v>75604719.629999995</v>
      </c>
    </row>
    <row r="13" spans="1:6" x14ac:dyDescent="0.2">
      <c r="A13" t="s">
        <v>25</v>
      </c>
      <c r="B13" s="13">
        <v>1848710.4295000003</v>
      </c>
      <c r="C13" s="13"/>
      <c r="D13" s="13">
        <v>2844160.8250000002</v>
      </c>
      <c r="E13" s="13"/>
      <c r="F13" s="13">
        <v>41582595.796499997</v>
      </c>
    </row>
    <row r="14" spans="1:6" x14ac:dyDescent="0.2">
      <c r="A14" t="s">
        <v>32</v>
      </c>
      <c r="B14" s="13">
        <v>1512581.2605000003</v>
      </c>
      <c r="C14" s="13"/>
      <c r="D14" s="13">
        <v>2327040.6750000003</v>
      </c>
      <c r="E14" s="13"/>
      <c r="F14" s="13">
        <v>34022123.833499998</v>
      </c>
    </row>
    <row r="15" spans="1:6" x14ac:dyDescent="0.2">
      <c r="A15" t="s">
        <v>5</v>
      </c>
      <c r="B15" s="28">
        <v>1109</v>
      </c>
      <c r="C15" s="13"/>
      <c r="D15" s="28"/>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64980237.980000004</v>
      </c>
      <c r="C19" s="13"/>
      <c r="D19" s="13">
        <v>105275775.01000001</v>
      </c>
      <c r="E19" s="13"/>
      <c r="F19" s="13">
        <v>1364978562.6099999</v>
      </c>
    </row>
    <row r="20" spans="1:6" x14ac:dyDescent="0.2">
      <c r="A20" t="s">
        <v>2</v>
      </c>
      <c r="B20" s="13">
        <v>59269117.140000001</v>
      </c>
      <c r="C20" s="13"/>
      <c r="D20" s="13">
        <v>95992111.779999986</v>
      </c>
      <c r="E20" s="13"/>
      <c r="F20" s="13">
        <v>1242558240.6600001</v>
      </c>
    </row>
    <row r="21" spans="1:6" x14ac:dyDescent="0.2">
      <c r="A21" t="s">
        <v>0</v>
      </c>
      <c r="B21" s="13">
        <v>353069.23</v>
      </c>
      <c r="C21" s="13"/>
      <c r="D21" s="13">
        <v>827279.69</v>
      </c>
      <c r="E21" s="13"/>
      <c r="F21" s="13">
        <v>3398268.58</v>
      </c>
    </row>
    <row r="22" spans="1:6" x14ac:dyDescent="0.2">
      <c r="A22" t="s">
        <v>31</v>
      </c>
      <c r="B22" s="13">
        <v>5358051.6100000003</v>
      </c>
      <c r="C22" s="13"/>
      <c r="D22" s="13">
        <v>8456383.5399999991</v>
      </c>
      <c r="E22" s="13"/>
      <c r="F22" s="13">
        <v>119022053.37</v>
      </c>
    </row>
    <row r="23" spans="1:6" x14ac:dyDescent="0.2">
      <c r="A23" t="s">
        <v>25</v>
      </c>
      <c r="B23" s="13">
        <v>2946928.3854999999</v>
      </c>
      <c r="C23" s="13"/>
      <c r="D23" s="13">
        <v>4651010.9469999997</v>
      </c>
      <c r="E23" s="13"/>
      <c r="F23" s="13">
        <v>65462129.353500009</v>
      </c>
    </row>
    <row r="24" spans="1:6" x14ac:dyDescent="0.2">
      <c r="A24" t="s">
        <v>32</v>
      </c>
      <c r="B24" s="13">
        <v>2411123.2245</v>
      </c>
      <c r="C24" s="13"/>
      <c r="D24" s="13">
        <v>3805372.5929999999</v>
      </c>
      <c r="E24" s="13"/>
      <c r="F24" s="13">
        <v>53559924.016500004</v>
      </c>
    </row>
    <row r="25" spans="1:6" x14ac:dyDescent="0.2">
      <c r="A25" t="s">
        <v>5</v>
      </c>
      <c r="B25" s="28">
        <v>2143</v>
      </c>
      <c r="C25" s="13"/>
      <c r="D25" s="28"/>
      <c r="E25" s="13"/>
      <c r="F25" s="13"/>
    </row>
    <row r="26" spans="1:6" x14ac:dyDescent="0.2">
      <c r="B26" s="13"/>
      <c r="C26" s="13"/>
      <c r="D26" s="13"/>
      <c r="E26" s="13"/>
      <c r="F26" s="13"/>
    </row>
    <row r="27" spans="1:6" x14ac:dyDescent="0.2">
      <c r="B27" s="32"/>
      <c r="C27" s="13"/>
      <c r="D27" s="32"/>
      <c r="E27" s="13"/>
      <c r="F27" s="32"/>
    </row>
    <row r="28" spans="1:6" x14ac:dyDescent="0.2">
      <c r="A28" s="25" t="s">
        <v>41</v>
      </c>
      <c r="B28" s="13"/>
      <c r="C28" s="13"/>
      <c r="D28" s="13"/>
      <c r="E28" s="13"/>
      <c r="F28" s="13"/>
    </row>
    <row r="29" spans="1:6" x14ac:dyDescent="0.2">
      <c r="A29" t="s">
        <v>1</v>
      </c>
      <c r="B29" s="13">
        <v>65711066.969999999</v>
      </c>
      <c r="C29" s="13"/>
      <c r="D29" s="13">
        <v>103707654.26000001</v>
      </c>
      <c r="E29" s="13"/>
      <c r="F29" s="13">
        <v>1226256408.6600001</v>
      </c>
    </row>
    <row r="30" spans="1:6" x14ac:dyDescent="0.2">
      <c r="A30" t="s">
        <v>2</v>
      </c>
      <c r="B30" s="13">
        <v>59638371.129999995</v>
      </c>
      <c r="C30" s="13"/>
      <c r="D30" s="13">
        <v>94058801.25999999</v>
      </c>
      <c r="E30" s="13"/>
      <c r="F30" s="13">
        <v>1110048014.8099999</v>
      </c>
    </row>
    <row r="31" spans="1:6" x14ac:dyDescent="0.2">
      <c r="A31" t="s">
        <v>0</v>
      </c>
      <c r="B31" s="13">
        <v>429595.19</v>
      </c>
      <c r="C31" s="13"/>
      <c r="D31" s="13">
        <v>697969.43</v>
      </c>
      <c r="E31" s="13"/>
      <c r="F31" s="13">
        <v>5042206.0599999996</v>
      </c>
    </row>
    <row r="32" spans="1:6" x14ac:dyDescent="0.2">
      <c r="A32" t="s">
        <v>30</v>
      </c>
      <c r="B32" s="33">
        <v>0</v>
      </c>
      <c r="C32" s="13"/>
      <c r="D32" s="13">
        <v>0</v>
      </c>
      <c r="E32" s="13"/>
      <c r="F32" s="13">
        <v>10579.57</v>
      </c>
    </row>
    <row r="33" spans="1:6" x14ac:dyDescent="0.2">
      <c r="A33" t="s">
        <v>31</v>
      </c>
      <c r="B33" s="13">
        <v>5643100.6499999985</v>
      </c>
      <c r="C33" s="13"/>
      <c r="D33" s="13">
        <v>8950883.5700000003</v>
      </c>
      <c r="E33" s="13"/>
      <c r="F33" s="13">
        <v>111176767.35999998</v>
      </c>
    </row>
    <row r="34" spans="1:6" x14ac:dyDescent="0.2">
      <c r="A34" t="s">
        <v>25</v>
      </c>
      <c r="B34" s="13">
        <v>3103705.3574999995</v>
      </c>
      <c r="C34" s="13"/>
      <c r="D34" s="13">
        <v>4922985.9635000005</v>
      </c>
      <c r="E34" s="13"/>
      <c r="F34" s="13">
        <v>61147222.047999993</v>
      </c>
    </row>
    <row r="35" spans="1:6" x14ac:dyDescent="0.2">
      <c r="A35" t="s">
        <v>32</v>
      </c>
      <c r="B35" s="13">
        <v>2539395.2924999995</v>
      </c>
      <c r="C35" s="13"/>
      <c r="D35" s="13">
        <v>4027897.6065000002</v>
      </c>
      <c r="E35" s="13"/>
      <c r="F35" s="13">
        <v>50029545.311999992</v>
      </c>
    </row>
    <row r="36" spans="1:6" x14ac:dyDescent="0.2">
      <c r="A36" t="s">
        <v>5</v>
      </c>
      <c r="B36" s="31">
        <v>2744</v>
      </c>
      <c r="C36" s="13"/>
      <c r="D36" s="31"/>
      <c r="E36" s="13"/>
      <c r="F36" s="13"/>
    </row>
    <row r="37" spans="1:6" x14ac:dyDescent="0.2">
      <c r="B37" s="13"/>
      <c r="C37" s="13"/>
      <c r="D37" s="13"/>
      <c r="E37" s="13"/>
      <c r="F37" s="13"/>
    </row>
    <row r="38" spans="1:6" x14ac:dyDescent="0.2">
      <c r="B38" s="13"/>
      <c r="C38" s="13"/>
      <c r="D38" s="13"/>
      <c r="E38" s="13"/>
      <c r="F38" s="13"/>
    </row>
    <row r="39" spans="1:6" ht="75.75" customHeight="1" x14ac:dyDescent="0.2">
      <c r="A39" s="61" t="s">
        <v>51</v>
      </c>
      <c r="B39" s="61"/>
      <c r="C39" s="61"/>
      <c r="D39" s="61"/>
      <c r="E39" s="61"/>
      <c r="F39" s="61"/>
    </row>
    <row r="40" spans="1:6" x14ac:dyDescent="0.2">
      <c r="B40" s="13"/>
      <c r="C40" s="13"/>
      <c r="D40" s="13"/>
      <c r="E40" s="13"/>
      <c r="F40" s="13"/>
    </row>
    <row r="41" spans="1:6" x14ac:dyDescent="0.2">
      <c r="A41" s="25" t="s">
        <v>50</v>
      </c>
      <c r="B41" s="13"/>
      <c r="C41" s="13"/>
      <c r="D41" s="13"/>
      <c r="E41" s="13"/>
      <c r="F41" s="13"/>
    </row>
    <row r="42" spans="1:6" x14ac:dyDescent="0.2">
      <c r="A42" t="s">
        <v>1</v>
      </c>
      <c r="B42" s="13">
        <v>33368355.190000005</v>
      </c>
      <c r="C42" s="13"/>
      <c r="D42" s="13">
        <v>51853530.440000005</v>
      </c>
      <c r="E42" s="13"/>
      <c r="F42" s="13">
        <v>582687000.38999999</v>
      </c>
    </row>
    <row r="43" spans="1:6" x14ac:dyDescent="0.2">
      <c r="A43" t="s">
        <v>2</v>
      </c>
      <c r="B43" s="13">
        <v>30218454.960000001</v>
      </c>
      <c r="C43" s="13"/>
      <c r="D43" s="13">
        <v>47029213.319999993</v>
      </c>
      <c r="E43" s="13"/>
      <c r="F43" s="13">
        <v>528486951.66000003</v>
      </c>
    </row>
    <row r="44" spans="1:6" x14ac:dyDescent="0.2">
      <c r="A44" t="s">
        <v>0</v>
      </c>
      <c r="B44" s="13">
        <v>33517</v>
      </c>
      <c r="C44" s="13"/>
      <c r="D44" s="13">
        <v>42471.5</v>
      </c>
      <c r="E44" s="13"/>
      <c r="F44" s="13">
        <v>589982.91</v>
      </c>
    </row>
    <row r="45" spans="1:6" x14ac:dyDescent="0.2">
      <c r="A45" t="s">
        <v>31</v>
      </c>
      <c r="B45" s="13">
        <v>3116383.23</v>
      </c>
      <c r="C45" s="13"/>
      <c r="D45" s="13">
        <v>4781845.62</v>
      </c>
      <c r="E45" s="13"/>
      <c r="F45" s="13">
        <v>53610065.82</v>
      </c>
    </row>
    <row r="46" spans="1:6" x14ac:dyDescent="0.2">
      <c r="A46" t="s">
        <v>25</v>
      </c>
      <c r="B46" s="13">
        <v>1714010.7764999999</v>
      </c>
      <c r="C46" s="13"/>
      <c r="D46" s="13">
        <v>2630015.0910000005</v>
      </c>
      <c r="E46" s="13"/>
      <c r="F46" s="13">
        <v>29485536.201000001</v>
      </c>
    </row>
    <row r="47" spans="1:6" x14ac:dyDescent="0.2">
      <c r="A47" t="s">
        <v>32</v>
      </c>
      <c r="B47" s="13">
        <v>1402372.4534999998</v>
      </c>
      <c r="C47" s="13"/>
      <c r="D47" s="13">
        <v>2151830.5290000001</v>
      </c>
      <c r="E47" s="13"/>
      <c r="F47" s="13">
        <v>24124529.618999999</v>
      </c>
    </row>
    <row r="48" spans="1:6" x14ac:dyDescent="0.2">
      <c r="A48" t="s">
        <v>5</v>
      </c>
      <c r="B48" s="28">
        <v>2000</v>
      </c>
      <c r="C48" s="13"/>
      <c r="D48" s="28"/>
      <c r="E48" s="13"/>
      <c r="F48" s="13"/>
    </row>
    <row r="49" spans="1:6" x14ac:dyDescent="0.2">
      <c r="B49" s="13"/>
      <c r="C49" s="13"/>
      <c r="D49" s="13"/>
      <c r="E49" s="13"/>
      <c r="F49" s="13"/>
    </row>
    <row r="50" spans="1:6" x14ac:dyDescent="0.2">
      <c r="B50" s="13"/>
      <c r="C50" s="13"/>
      <c r="D50" s="13"/>
      <c r="E50" s="13"/>
      <c r="F50" s="13"/>
    </row>
    <row r="51" spans="1:6" x14ac:dyDescent="0.2">
      <c r="A51" s="25" t="s">
        <v>74</v>
      </c>
      <c r="B51" s="13"/>
      <c r="C51" s="13"/>
      <c r="D51" s="13"/>
      <c r="E51" s="13"/>
      <c r="F51" s="13"/>
    </row>
    <row r="52" spans="1:6" x14ac:dyDescent="0.2">
      <c r="A52" t="s">
        <v>1</v>
      </c>
      <c r="B52" s="13">
        <v>2930008.5</v>
      </c>
      <c r="C52" s="13"/>
      <c r="D52" s="13">
        <v>2930008.5</v>
      </c>
      <c r="E52" s="13"/>
      <c r="F52" s="13">
        <v>2930008.5</v>
      </c>
    </row>
    <row r="53" spans="1:6" x14ac:dyDescent="0.2">
      <c r="A53" t="s">
        <v>2</v>
      </c>
      <c r="B53" s="13">
        <v>2659792.37</v>
      </c>
      <c r="C53" s="13"/>
      <c r="D53" s="13">
        <v>2659792.37</v>
      </c>
      <c r="E53" s="13"/>
      <c r="F53" s="13">
        <v>2659792.37</v>
      </c>
    </row>
    <row r="54" spans="1:6" x14ac:dyDescent="0.2">
      <c r="A54" t="s">
        <v>0</v>
      </c>
      <c r="B54" s="13">
        <v>0</v>
      </c>
      <c r="C54" s="13"/>
      <c r="D54" s="13">
        <v>0</v>
      </c>
      <c r="E54" s="13"/>
      <c r="F54" s="13">
        <v>0</v>
      </c>
    </row>
    <row r="55" spans="1:6" x14ac:dyDescent="0.2">
      <c r="A55" t="s">
        <v>31</v>
      </c>
      <c r="B55" s="13">
        <v>270216.13</v>
      </c>
      <c r="C55" s="13"/>
      <c r="D55" s="13">
        <v>270216.13</v>
      </c>
      <c r="E55" s="13"/>
      <c r="F55" s="13">
        <v>270216.13</v>
      </c>
    </row>
    <row r="56" spans="1:6" x14ac:dyDescent="0.2">
      <c r="A56" t="s">
        <v>25</v>
      </c>
      <c r="B56" s="13">
        <v>148618.87150000015</v>
      </c>
      <c r="C56" s="13"/>
      <c r="D56" s="13">
        <v>148618.87150000001</v>
      </c>
      <c r="E56" s="13"/>
      <c r="F56" s="13">
        <v>148618.87150000001</v>
      </c>
    </row>
    <row r="57" spans="1:6" x14ac:dyDescent="0.2">
      <c r="A57" t="s">
        <v>32</v>
      </c>
      <c r="B57" s="13">
        <v>121597.25850000011</v>
      </c>
      <c r="C57" s="13"/>
      <c r="D57" s="13">
        <v>121597.25850000001</v>
      </c>
      <c r="E57" s="13"/>
      <c r="F57" s="13">
        <v>121597.25850000001</v>
      </c>
    </row>
    <row r="58" spans="1:6" x14ac:dyDescent="0.2">
      <c r="A58" t="s">
        <v>5</v>
      </c>
      <c r="B58" s="28">
        <v>1738</v>
      </c>
      <c r="C58" s="13"/>
      <c r="D58" s="13"/>
      <c r="E58" s="13"/>
      <c r="F58" s="13"/>
    </row>
    <row r="59" spans="1:6" x14ac:dyDescent="0.2">
      <c r="B59" s="13"/>
      <c r="C59" s="13"/>
      <c r="D59" s="13"/>
      <c r="E59" s="13"/>
      <c r="F59" s="13"/>
    </row>
    <row r="60" spans="1:6" x14ac:dyDescent="0.2">
      <c r="B60" s="13"/>
      <c r="C60" s="13"/>
      <c r="D60" s="13"/>
      <c r="E60" s="13"/>
      <c r="F60" s="13"/>
    </row>
    <row r="61" spans="1:6" x14ac:dyDescent="0.2">
      <c r="A61" s="8" t="s">
        <v>6</v>
      </c>
      <c r="B61" s="13"/>
      <c r="C61" s="13"/>
      <c r="D61" s="13"/>
      <c r="E61" s="13"/>
      <c r="F61" s="13"/>
    </row>
    <row r="62" spans="1:6" x14ac:dyDescent="0.2">
      <c r="A62" t="s">
        <v>1</v>
      </c>
      <c r="B62" s="13">
        <v>204777155.67000002</v>
      </c>
      <c r="C62" s="13"/>
      <c r="D62" s="13">
        <v>320907151.48000002</v>
      </c>
      <c r="E62" s="13"/>
      <c r="F62" s="13">
        <v>3966391597.25</v>
      </c>
    </row>
    <row r="63" spans="1:6" x14ac:dyDescent="0.2">
      <c r="A63" t="s">
        <v>2</v>
      </c>
      <c r="B63" s="13">
        <v>186211930.94</v>
      </c>
      <c r="C63" s="13"/>
      <c r="D63" s="13">
        <v>291708900.5</v>
      </c>
      <c r="E63" s="13"/>
      <c r="F63" s="13">
        <v>3597880638.9899998</v>
      </c>
    </row>
    <row r="64" spans="1:6" x14ac:dyDescent="0.2">
      <c r="A64" t="s">
        <v>0</v>
      </c>
      <c r="B64" s="13">
        <v>816181.42</v>
      </c>
      <c r="C64" s="13"/>
      <c r="D64" s="13">
        <v>1567720.62</v>
      </c>
      <c r="E64" s="13"/>
      <c r="F64" s="13">
        <v>9036867.5500000007</v>
      </c>
    </row>
    <row r="65" spans="1:6" x14ac:dyDescent="0.2">
      <c r="A65" t="s">
        <v>30</v>
      </c>
      <c r="B65" s="13">
        <v>0</v>
      </c>
      <c r="C65" s="13"/>
      <c r="D65" s="13">
        <v>0</v>
      </c>
      <c r="E65" s="13"/>
      <c r="F65" s="13">
        <v>209731.6</v>
      </c>
    </row>
    <row r="66" spans="1:6" x14ac:dyDescent="0.2">
      <c r="A66" t="s">
        <v>31</v>
      </c>
      <c r="B66" s="13">
        <v>17749043.309999999</v>
      </c>
      <c r="C66" s="13"/>
      <c r="D66" s="13">
        <v>27630530.359999996</v>
      </c>
      <c r="E66" s="13"/>
      <c r="F66" s="13">
        <v>359683822.31000006</v>
      </c>
    </row>
    <row r="67" spans="1:6" x14ac:dyDescent="0.2">
      <c r="A67" t="s">
        <v>25</v>
      </c>
      <c r="B67" s="13">
        <v>9761973.8204999994</v>
      </c>
      <c r="C67" s="13"/>
      <c r="D67" s="13">
        <v>15196791.697999999</v>
      </c>
      <c r="E67" s="13"/>
      <c r="F67" s="13">
        <v>197826102.27050006</v>
      </c>
    </row>
    <row r="68" spans="1:6" x14ac:dyDescent="0.2">
      <c r="A68" t="s">
        <v>32</v>
      </c>
      <c r="B68" s="13">
        <v>7987069.4894999992</v>
      </c>
      <c r="C68" s="13"/>
      <c r="D68" s="13">
        <v>12433738.661999999</v>
      </c>
      <c r="E68" s="13"/>
      <c r="F68" s="13">
        <v>161857720.03950003</v>
      </c>
    </row>
    <row r="69" spans="1:6" x14ac:dyDescent="0.2">
      <c r="A69" t="s">
        <v>5</v>
      </c>
      <c r="B69" s="18">
        <v>9734</v>
      </c>
    </row>
    <row r="72" spans="1:6" ht="76.5" customHeight="1" x14ac:dyDescent="0.2">
      <c r="A72" s="61" t="s">
        <v>51</v>
      </c>
      <c r="B72" s="61"/>
      <c r="C72" s="61"/>
      <c r="D72" s="61"/>
      <c r="E72" s="61"/>
      <c r="F72" s="61"/>
    </row>
    <row r="73" spans="1:6" x14ac:dyDescent="0.2">
      <c r="A73" s="29"/>
    </row>
    <row r="74" spans="1:6" x14ac:dyDescent="0.2">
      <c r="A74" s="29"/>
    </row>
    <row r="75" spans="1:6" x14ac:dyDescent="0.2">
      <c r="A75" s="29"/>
    </row>
    <row r="76" spans="1:6" x14ac:dyDescent="0.2">
      <c r="A76" s="29"/>
    </row>
  </sheetData>
  <mergeCells count="4">
    <mergeCell ref="A1:F1"/>
    <mergeCell ref="A2:F2"/>
    <mergeCell ref="A39:F39"/>
    <mergeCell ref="A72:F72"/>
  </mergeCells>
  <phoneticPr fontId="4" type="noConversion"/>
  <pageMargins left="0.75" right="0.75" top="1" bottom="1" header="0.5" footer="0.5"/>
  <pageSetup scale="90" orientation="portrait" r:id="rId1"/>
  <headerFooter alignWithMargins="0"/>
  <rowBreaks count="1" manualBreakCount="1">
    <brk id="40" max="5" man="1"/>
  </row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H66"/>
  <sheetViews>
    <sheetView workbookViewId="0">
      <selection activeCell="A8" sqref="A8"/>
    </sheetView>
  </sheetViews>
  <sheetFormatPr defaultRowHeight="12.75" x14ac:dyDescent="0.2"/>
  <cols>
    <col min="1" max="1" width="24" customWidth="1"/>
    <col min="2" max="2" width="18.7109375" customWidth="1"/>
    <col min="3" max="3" width="4" customWidth="1"/>
    <col min="4" max="4" width="17.28515625" bestFit="1" customWidth="1"/>
    <col min="5" max="5" width="3.7109375" customWidth="1"/>
    <col min="6" max="6" width="15.5703125" customWidth="1"/>
    <col min="7" max="7" width="3.7109375" customWidth="1"/>
    <col min="8" max="8" width="17.28515625" bestFit="1" customWidth="1"/>
  </cols>
  <sheetData>
    <row r="1" spans="1:8" ht="63" customHeight="1" x14ac:dyDescent="0.2">
      <c r="A1" s="63"/>
      <c r="B1" s="63"/>
      <c r="C1" s="63"/>
      <c r="D1" s="63"/>
      <c r="E1" s="63"/>
      <c r="F1" s="63"/>
      <c r="G1" s="63"/>
      <c r="H1" s="63"/>
    </row>
    <row r="2" spans="1:8" ht="18" x14ac:dyDescent="0.25">
      <c r="A2" s="57" t="s">
        <v>22</v>
      </c>
      <c r="B2" s="58"/>
      <c r="C2" s="58"/>
      <c r="D2" s="58"/>
      <c r="E2" s="58"/>
      <c r="F2" s="58"/>
      <c r="G2" s="58"/>
      <c r="H2" s="58"/>
    </row>
    <row r="3" spans="1:8" ht="18" x14ac:dyDescent="0.25">
      <c r="A3" s="14"/>
      <c r="B3" s="15"/>
      <c r="C3" s="15"/>
      <c r="D3" s="17"/>
      <c r="E3" s="17"/>
      <c r="F3" s="17"/>
      <c r="G3" s="17"/>
      <c r="H3" s="17"/>
    </row>
    <row r="4" spans="1:8" x14ac:dyDescent="0.2">
      <c r="B4" s="16" t="s">
        <v>55</v>
      </c>
      <c r="C4" s="10"/>
      <c r="D4" s="16" t="s">
        <v>67</v>
      </c>
      <c r="E4" s="10"/>
      <c r="F4" s="16" t="s">
        <v>72</v>
      </c>
      <c r="G4" s="10"/>
      <c r="H4" s="16" t="s">
        <v>28</v>
      </c>
    </row>
    <row r="5" spans="1:8" x14ac:dyDescent="0.2">
      <c r="A5" s="9"/>
      <c r="B5" s="11" t="s">
        <v>71</v>
      </c>
      <c r="C5" s="9"/>
      <c r="D5" s="11" t="s">
        <v>11</v>
      </c>
      <c r="F5" s="11" t="s">
        <v>61</v>
      </c>
      <c r="H5" s="11" t="s">
        <v>8</v>
      </c>
    </row>
    <row r="7" spans="1:8" x14ac:dyDescent="0.2">
      <c r="A7" s="8" t="s">
        <v>3</v>
      </c>
      <c r="B7" s="8"/>
      <c r="C7" s="8"/>
    </row>
    <row r="8" spans="1:8" x14ac:dyDescent="0.2">
      <c r="A8" t="s">
        <v>1</v>
      </c>
      <c r="B8" s="13">
        <v>36867284.939999998</v>
      </c>
      <c r="C8" s="13"/>
      <c r="D8" s="13">
        <v>157091053.13000003</v>
      </c>
      <c r="E8" s="13"/>
      <c r="F8" s="13">
        <v>19352696.240000002</v>
      </c>
      <c r="G8" s="13"/>
      <c r="H8" s="13">
        <v>751752130.06000006</v>
      </c>
    </row>
    <row r="9" spans="1:8" x14ac:dyDescent="0.2">
      <c r="A9" t="s">
        <v>2</v>
      </c>
      <c r="B9" s="13">
        <v>33352013.539999999</v>
      </c>
      <c r="C9" s="13"/>
      <c r="D9" s="13">
        <v>142176891.88999999</v>
      </c>
      <c r="E9" s="13"/>
      <c r="F9" s="13">
        <v>17542786.43</v>
      </c>
      <c r="G9" s="13"/>
      <c r="H9" s="13">
        <v>679701444.14999998</v>
      </c>
    </row>
    <row r="10" spans="1:8" x14ac:dyDescent="0.2">
      <c r="A10" t="s">
        <v>0</v>
      </c>
      <c r="B10" s="13">
        <v>0</v>
      </c>
      <c r="C10" s="13"/>
      <c r="D10" s="13">
        <v>0</v>
      </c>
      <c r="E10" s="13"/>
      <c r="F10" s="13">
        <v>0</v>
      </c>
      <c r="G10" s="13"/>
      <c r="H10" s="13">
        <v>6410</v>
      </c>
    </row>
    <row r="11" spans="1:8" x14ac:dyDescent="0.2">
      <c r="A11" t="s">
        <v>30</v>
      </c>
      <c r="B11" s="13">
        <v>0</v>
      </c>
      <c r="C11" s="13"/>
      <c r="D11" s="13">
        <v>0</v>
      </c>
      <c r="E11" s="13"/>
      <c r="F11" s="13">
        <v>0</v>
      </c>
      <c r="G11" s="13"/>
      <c r="H11" s="13">
        <v>199152.03</v>
      </c>
    </row>
    <row r="12" spans="1:8" x14ac:dyDescent="0.2">
      <c r="A12" t="s">
        <v>31</v>
      </c>
      <c r="B12" s="13">
        <f>B8-B9</f>
        <v>3515271.3999999985</v>
      </c>
      <c r="C12" s="13"/>
      <c r="D12" s="13">
        <v>14914161.240000002</v>
      </c>
      <c r="E12" s="13"/>
      <c r="F12" s="13">
        <v>1809909.81</v>
      </c>
      <c r="G12" s="13"/>
      <c r="H12" s="13">
        <v>72243427.939999998</v>
      </c>
    </row>
    <row r="13" spans="1:8" x14ac:dyDescent="0.2">
      <c r="A13" t="s">
        <v>25</v>
      </c>
      <c r="B13" s="13">
        <f>B12*0.55</f>
        <v>1933399.2699999993</v>
      </c>
      <c r="C13" s="13"/>
      <c r="D13" s="13">
        <f>D12*0.55</f>
        <v>8202788.6820000019</v>
      </c>
      <c r="E13" s="13"/>
      <c r="F13" s="13">
        <f>F12*0.55</f>
        <v>995450.3955000001</v>
      </c>
      <c r="G13" s="13"/>
      <c r="H13" s="13">
        <f>H12*0.55</f>
        <v>39733885.366999999</v>
      </c>
    </row>
    <row r="14" spans="1:8" x14ac:dyDescent="0.2">
      <c r="A14" t="s">
        <v>32</v>
      </c>
      <c r="B14" s="13">
        <f>B12*0.45</f>
        <v>1581872.1299999994</v>
      </c>
      <c r="C14" s="13"/>
      <c r="D14" s="13">
        <f>D12*0.45</f>
        <v>6711372.5580000011</v>
      </c>
      <c r="E14" s="13"/>
      <c r="F14" s="13">
        <f>F12*0.45</f>
        <v>814459.41450000007</v>
      </c>
      <c r="G14" s="13"/>
      <c r="H14" s="13">
        <f>H12*0.45</f>
        <v>32509542.572999999</v>
      </c>
    </row>
    <row r="15" spans="1:8" x14ac:dyDescent="0.2">
      <c r="A15" t="s">
        <v>5</v>
      </c>
      <c r="B15" s="28">
        <v>1109</v>
      </c>
      <c r="C15" s="13"/>
      <c r="D15" s="13"/>
      <c r="E15" s="13"/>
      <c r="F15" s="13"/>
      <c r="G15" s="13"/>
      <c r="H15" s="13"/>
    </row>
    <row r="16" spans="1:8" x14ac:dyDescent="0.2">
      <c r="B16" s="13"/>
      <c r="C16" s="13"/>
      <c r="D16" s="13"/>
      <c r="E16" s="13"/>
      <c r="F16" s="13"/>
      <c r="G16" s="13"/>
      <c r="H16" s="13"/>
    </row>
    <row r="17" spans="1:8" x14ac:dyDescent="0.2">
      <c r="B17" s="13"/>
      <c r="C17" s="13"/>
      <c r="D17" s="13"/>
      <c r="E17" s="13"/>
      <c r="F17" s="13"/>
      <c r="G17" s="13"/>
      <c r="H17" s="13"/>
    </row>
    <row r="18" spans="1:8" x14ac:dyDescent="0.2">
      <c r="A18" s="8" t="s">
        <v>4</v>
      </c>
      <c r="B18" s="13"/>
      <c r="C18" s="13"/>
      <c r="D18" s="13"/>
      <c r="E18" s="13"/>
      <c r="F18" s="13"/>
      <c r="G18" s="13"/>
      <c r="H18" s="13"/>
    </row>
    <row r="19" spans="1:8" x14ac:dyDescent="0.2">
      <c r="A19" t="s">
        <v>1</v>
      </c>
      <c r="B19" s="13">
        <v>70461112.480000004</v>
      </c>
      <c r="C19" s="13"/>
      <c r="D19" s="13">
        <v>269119740.82999998</v>
      </c>
      <c r="E19" s="13"/>
      <c r="F19" s="13">
        <v>40295537.030000001</v>
      </c>
      <c r="G19" s="13"/>
      <c r="H19" s="13">
        <v>1299998324.6299999</v>
      </c>
    </row>
    <row r="20" spans="1:8" x14ac:dyDescent="0.2">
      <c r="A20" t="s">
        <v>2</v>
      </c>
      <c r="B20" s="13">
        <v>64322749.719999999</v>
      </c>
      <c r="C20" s="13"/>
      <c r="D20" s="13">
        <v>244909975.45000002</v>
      </c>
      <c r="E20" s="13"/>
      <c r="F20" s="13">
        <v>36722994.640000001</v>
      </c>
      <c r="G20" s="13"/>
      <c r="H20" s="13">
        <v>1183289123.5200002</v>
      </c>
    </row>
    <row r="21" spans="1:8" x14ac:dyDescent="0.2">
      <c r="A21" t="s">
        <v>0</v>
      </c>
      <c r="B21" s="13">
        <v>554318.6</v>
      </c>
      <c r="C21" s="13"/>
      <c r="D21" s="13">
        <v>1452528.14</v>
      </c>
      <c r="E21" s="13"/>
      <c r="F21" s="13">
        <v>474210.46</v>
      </c>
      <c r="G21" s="13"/>
      <c r="H21" s="13">
        <v>3045199.35</v>
      </c>
    </row>
    <row r="22" spans="1:8" x14ac:dyDescent="0.2">
      <c r="A22" t="s">
        <v>31</v>
      </c>
      <c r="B22" s="13">
        <f>B19-B20-B21</f>
        <v>5584044.1600000057</v>
      </c>
      <c r="C22" s="13"/>
      <c r="D22" s="13">
        <v>22757237.24000001</v>
      </c>
      <c r="E22" s="13"/>
      <c r="F22" s="13">
        <v>3098331.93</v>
      </c>
      <c r="G22" s="13"/>
      <c r="H22" s="13">
        <v>113664001.76000001</v>
      </c>
    </row>
    <row r="23" spans="1:8" x14ac:dyDescent="0.2">
      <c r="A23" t="s">
        <v>25</v>
      </c>
      <c r="B23" s="13">
        <f>B22*0.55</f>
        <v>3071224.2880000034</v>
      </c>
      <c r="C23" s="13"/>
      <c r="D23" s="13">
        <f>D22*0.55</f>
        <v>12516480.482000006</v>
      </c>
      <c r="E23" s="13"/>
      <c r="F23" s="13">
        <f>F22*0.55</f>
        <v>1704082.5615000003</v>
      </c>
      <c r="G23" s="13"/>
      <c r="H23" s="13">
        <f>H22*0.55</f>
        <v>62515200.96800001</v>
      </c>
    </row>
    <row r="24" spans="1:8" x14ac:dyDescent="0.2">
      <c r="A24" t="s">
        <v>32</v>
      </c>
      <c r="B24" s="13">
        <f>B22*0.45</f>
        <v>2512819.8720000028</v>
      </c>
      <c r="C24" s="13"/>
      <c r="D24" s="13">
        <f>D22*0.45</f>
        <v>10240756.758000005</v>
      </c>
      <c r="E24" s="13"/>
      <c r="F24" s="13">
        <f>F22*0.45</f>
        <v>1394249.3685000001</v>
      </c>
      <c r="G24" s="13"/>
      <c r="H24" s="13">
        <f>H22*0.45</f>
        <v>51148800.792000003</v>
      </c>
    </row>
    <row r="25" spans="1:8" x14ac:dyDescent="0.2">
      <c r="A25" t="s">
        <v>5</v>
      </c>
      <c r="B25" s="28">
        <v>2143</v>
      </c>
      <c r="C25" s="13"/>
      <c r="D25" s="13"/>
      <c r="E25" s="13"/>
      <c r="F25" s="13"/>
      <c r="G25" s="13"/>
      <c r="H25" s="13"/>
    </row>
    <row r="26" spans="1:8" x14ac:dyDescent="0.2">
      <c r="B26" s="13"/>
      <c r="C26" s="13"/>
      <c r="D26" s="13"/>
      <c r="E26" s="13"/>
      <c r="F26" s="13"/>
      <c r="G26" s="13"/>
      <c r="H26" s="13"/>
    </row>
    <row r="27" spans="1:8" x14ac:dyDescent="0.2">
      <c r="B27" s="13"/>
      <c r="C27" s="13"/>
      <c r="D27" s="13"/>
      <c r="E27" s="13"/>
      <c r="F27" s="13"/>
      <c r="G27" s="13"/>
      <c r="H27" s="13"/>
    </row>
    <row r="28" spans="1:8" x14ac:dyDescent="0.2">
      <c r="A28" s="25" t="s">
        <v>41</v>
      </c>
      <c r="B28" s="13"/>
      <c r="C28" s="13"/>
      <c r="D28" s="13"/>
      <c r="E28" s="13"/>
      <c r="F28" s="13"/>
      <c r="G28" s="13"/>
      <c r="H28" s="13"/>
    </row>
    <row r="29" spans="1:8" x14ac:dyDescent="0.2">
      <c r="A29" t="s">
        <v>1</v>
      </c>
      <c r="B29" s="13">
        <v>75884476.859999999</v>
      </c>
      <c r="C29" s="13"/>
      <c r="D29" s="13">
        <v>294790544.52000004</v>
      </c>
      <c r="E29" s="13"/>
      <c r="F29" s="13">
        <v>37996587.289999999</v>
      </c>
      <c r="G29" s="13"/>
      <c r="H29" s="13">
        <v>1160545341.6900001</v>
      </c>
    </row>
    <row r="30" spans="1:8" x14ac:dyDescent="0.2">
      <c r="A30" t="s">
        <v>2</v>
      </c>
      <c r="B30" s="13">
        <v>68892176.159999996</v>
      </c>
      <c r="C30" s="13"/>
      <c r="D30" s="13">
        <v>267305496.94</v>
      </c>
      <c r="E30" s="13"/>
      <c r="F30" s="13">
        <v>34420430.129999995</v>
      </c>
      <c r="G30" s="13"/>
      <c r="H30" s="13">
        <v>1050409643.6799999</v>
      </c>
    </row>
    <row r="31" spans="1:8" x14ac:dyDescent="0.2">
      <c r="A31" t="s">
        <v>0</v>
      </c>
      <c r="B31" s="13">
        <v>789510.68</v>
      </c>
      <c r="C31" s="13"/>
      <c r="D31" s="13">
        <v>2477963.88</v>
      </c>
      <c r="E31" s="13"/>
      <c r="F31" s="13">
        <v>268374.24</v>
      </c>
      <c r="G31" s="13"/>
      <c r="H31" s="13">
        <v>4612610.87</v>
      </c>
    </row>
    <row r="32" spans="1:8" x14ac:dyDescent="0.2">
      <c r="A32" t="s">
        <v>30</v>
      </c>
      <c r="B32" s="13">
        <v>0</v>
      </c>
      <c r="C32" s="13"/>
      <c r="D32" s="13">
        <v>10579.57</v>
      </c>
      <c r="E32" s="13"/>
      <c r="F32" s="13">
        <v>0</v>
      </c>
      <c r="G32" s="13"/>
      <c r="H32" s="13">
        <v>10579.57</v>
      </c>
    </row>
    <row r="33" spans="1:8" x14ac:dyDescent="0.2">
      <c r="A33" t="s">
        <v>31</v>
      </c>
      <c r="B33" s="13">
        <f>B29-B30-B31</f>
        <v>6202790.0200000033</v>
      </c>
      <c r="C33" s="13"/>
      <c r="D33" s="13">
        <v>25017663.270000003</v>
      </c>
      <c r="E33" s="13"/>
      <c r="F33" s="13">
        <v>3307782.92</v>
      </c>
      <c r="G33" s="13"/>
      <c r="H33" s="13">
        <v>105533666.70999999</v>
      </c>
    </row>
    <row r="34" spans="1:8" x14ac:dyDescent="0.2">
      <c r="A34" t="s">
        <v>25</v>
      </c>
      <c r="B34" s="13">
        <f>B33*0.55</f>
        <v>3411534.5110000023</v>
      </c>
      <c r="C34" s="13"/>
      <c r="D34" s="13">
        <f>D33*0.55</f>
        <v>13759714.798500003</v>
      </c>
      <c r="E34" s="13"/>
      <c r="F34" s="13">
        <f>F33*0.55</f>
        <v>1819280.6060000001</v>
      </c>
      <c r="G34" s="13"/>
      <c r="H34" s="13">
        <f>H33*0.55</f>
        <v>58043516.690499999</v>
      </c>
    </row>
    <row r="35" spans="1:8" x14ac:dyDescent="0.2">
      <c r="A35" t="s">
        <v>32</v>
      </c>
      <c r="B35" s="13">
        <f>B33*0.45</f>
        <v>2791255.5090000015</v>
      </c>
      <c r="C35" s="13"/>
      <c r="D35" s="13">
        <f>D33*0.45</f>
        <v>11257948.471500002</v>
      </c>
      <c r="E35" s="13"/>
      <c r="F35" s="13">
        <f>F33*0.45</f>
        <v>1488502.314</v>
      </c>
      <c r="G35" s="13"/>
      <c r="H35" s="13">
        <f>H33*0.45</f>
        <v>47490150.019499995</v>
      </c>
    </row>
    <row r="36" spans="1:8" x14ac:dyDescent="0.2">
      <c r="A36" t="s">
        <v>5</v>
      </c>
      <c r="B36" s="26">
        <v>2744</v>
      </c>
      <c r="C36" s="13"/>
      <c r="D36" s="13"/>
      <c r="E36" s="13"/>
      <c r="F36" s="13"/>
      <c r="G36" s="13"/>
      <c r="H36" s="13"/>
    </row>
    <row r="37" spans="1:8" x14ac:dyDescent="0.2">
      <c r="B37" s="13"/>
      <c r="C37" s="13"/>
      <c r="D37" s="13"/>
      <c r="E37" s="13"/>
      <c r="F37" s="13"/>
      <c r="G37" s="13"/>
      <c r="H37" s="13"/>
    </row>
    <row r="38" spans="1:8" x14ac:dyDescent="0.2">
      <c r="B38" s="13"/>
      <c r="C38" s="13"/>
      <c r="D38" s="13"/>
      <c r="E38" s="13"/>
      <c r="F38" s="13"/>
      <c r="G38" s="13"/>
      <c r="H38" s="13"/>
    </row>
    <row r="39" spans="1:8" ht="75.95" customHeight="1" x14ac:dyDescent="0.2">
      <c r="A39" s="61" t="s">
        <v>51</v>
      </c>
      <c r="B39" s="61"/>
      <c r="C39" s="61"/>
      <c r="D39" s="61"/>
      <c r="E39" s="61"/>
      <c r="F39" s="61"/>
      <c r="G39" s="61"/>
      <c r="H39" s="61"/>
    </row>
    <row r="40" spans="1:8" x14ac:dyDescent="0.2">
      <c r="B40" s="13"/>
      <c r="C40" s="13"/>
      <c r="D40" s="13"/>
      <c r="E40" s="13"/>
      <c r="F40" s="13"/>
      <c r="G40" s="13"/>
      <c r="H40" s="13"/>
    </row>
    <row r="41" spans="1:8" x14ac:dyDescent="0.2">
      <c r="A41" s="25" t="s">
        <v>50</v>
      </c>
      <c r="B41" s="13"/>
      <c r="C41" s="13"/>
      <c r="D41" s="13"/>
      <c r="E41" s="13"/>
      <c r="F41" s="13"/>
      <c r="G41" s="13"/>
      <c r="H41" s="13"/>
    </row>
    <row r="42" spans="1:8" x14ac:dyDescent="0.2">
      <c r="A42" t="s">
        <v>1</v>
      </c>
      <c r="B42" s="13">
        <v>34207347.170000002</v>
      </c>
      <c r="C42" s="13"/>
      <c r="D42" s="13">
        <v>158509489.95000002</v>
      </c>
      <c r="E42" s="13"/>
      <c r="F42" s="13">
        <v>18485175.25</v>
      </c>
      <c r="G42" s="13"/>
      <c r="H42" s="13">
        <v>549318645.19999993</v>
      </c>
    </row>
    <row r="43" spans="1:8" x14ac:dyDescent="0.2">
      <c r="A43" t="s">
        <v>2</v>
      </c>
      <c r="B43" s="13">
        <v>30984529.350000001</v>
      </c>
      <c r="C43" s="13"/>
      <c r="D43" s="13">
        <v>143647762.39000002</v>
      </c>
      <c r="E43" s="13"/>
      <c r="F43" s="13">
        <v>16810758.359999999</v>
      </c>
      <c r="G43" s="13"/>
      <c r="H43" s="13">
        <v>498268496.70000005</v>
      </c>
    </row>
    <row r="44" spans="1:8" x14ac:dyDescent="0.2">
      <c r="A44" t="s">
        <v>0</v>
      </c>
      <c r="B44" s="13">
        <v>33833</v>
      </c>
      <c r="C44" s="13"/>
      <c r="D44" s="13">
        <v>387231.5</v>
      </c>
      <c r="E44" s="13"/>
      <c r="F44" s="13">
        <v>8954.5</v>
      </c>
      <c r="G44" s="13"/>
      <c r="H44" s="13">
        <v>556465.91</v>
      </c>
    </row>
    <row r="45" spans="1:8" x14ac:dyDescent="0.2">
      <c r="A45" t="s">
        <v>31</v>
      </c>
      <c r="B45" s="13">
        <f>B42-B43-B44</f>
        <v>3188984.8200000003</v>
      </c>
      <c r="C45" s="13"/>
      <c r="D45" s="13">
        <v>14474496.059999999</v>
      </c>
      <c r="E45" s="13"/>
      <c r="F45" s="13">
        <v>1665462.39</v>
      </c>
      <c r="G45" s="13"/>
      <c r="H45" s="13">
        <v>50493682.590000004</v>
      </c>
    </row>
    <row r="46" spans="1:8" x14ac:dyDescent="0.2">
      <c r="A46" t="s">
        <v>25</v>
      </c>
      <c r="B46" s="13">
        <f>B45*0.55</f>
        <v>1753941.6510000003</v>
      </c>
      <c r="C46" s="13"/>
      <c r="D46" s="13">
        <f>D45*0.55</f>
        <v>7960972.8329999996</v>
      </c>
      <c r="E46" s="13"/>
      <c r="F46" s="13">
        <f>F45*0.55</f>
        <v>916004.31449999998</v>
      </c>
      <c r="G46" s="13"/>
      <c r="H46" s="13">
        <f>H45*0.55</f>
        <v>27771525.424500003</v>
      </c>
    </row>
    <row r="47" spans="1:8" x14ac:dyDescent="0.2">
      <c r="A47" t="s">
        <v>32</v>
      </c>
      <c r="B47" s="13">
        <f>B45*0.45</f>
        <v>1435043.1690000002</v>
      </c>
      <c r="C47" s="13"/>
      <c r="D47" s="13">
        <f>D45*0.45</f>
        <v>6513523.227</v>
      </c>
      <c r="E47" s="13"/>
      <c r="F47" s="13">
        <f>F45*0.45</f>
        <v>749458.07549999992</v>
      </c>
      <c r="G47" s="13"/>
      <c r="H47" s="13">
        <f>H45*0.45</f>
        <v>22722157.165500004</v>
      </c>
    </row>
    <row r="48" spans="1:8" x14ac:dyDescent="0.2">
      <c r="A48" t="s">
        <v>5</v>
      </c>
      <c r="B48" s="28">
        <v>2000</v>
      </c>
      <c r="C48" s="13"/>
      <c r="D48" s="13"/>
      <c r="E48" s="13"/>
      <c r="F48" s="13"/>
      <c r="G48" s="13"/>
      <c r="H48" s="13"/>
    </row>
    <row r="49" spans="1:8" x14ac:dyDescent="0.2">
      <c r="B49" s="13"/>
      <c r="C49" s="13"/>
      <c r="D49" s="13"/>
      <c r="E49" s="13"/>
      <c r="F49" s="13"/>
      <c r="G49" s="13"/>
      <c r="H49" s="13"/>
    </row>
    <row r="50" spans="1:8" x14ac:dyDescent="0.2">
      <c r="B50" s="13"/>
      <c r="C50" s="13"/>
      <c r="D50" s="13"/>
      <c r="E50" s="13"/>
      <c r="F50" s="13"/>
      <c r="G50" s="13"/>
      <c r="H50" s="13"/>
    </row>
    <row r="51" spans="1:8" x14ac:dyDescent="0.2">
      <c r="A51" s="8" t="s">
        <v>6</v>
      </c>
      <c r="B51" s="13"/>
      <c r="C51" s="13"/>
      <c r="D51" s="13"/>
      <c r="E51" s="13"/>
      <c r="F51" s="13"/>
      <c r="G51" s="13"/>
      <c r="H51" s="13"/>
    </row>
    <row r="52" spans="1:8" x14ac:dyDescent="0.2">
      <c r="A52" t="s">
        <v>1</v>
      </c>
      <c r="B52" s="13">
        <f>B42+B29+B19+B8</f>
        <v>217420221.44999999</v>
      </c>
      <c r="C52" s="13"/>
      <c r="D52" s="13">
        <v>879510828.42999995</v>
      </c>
      <c r="E52" s="13"/>
      <c r="F52" s="13">
        <v>116129995.81</v>
      </c>
      <c r="G52" s="13"/>
      <c r="H52" s="13">
        <v>3761614441.5799999</v>
      </c>
    </row>
    <row r="53" spans="1:8" x14ac:dyDescent="0.2">
      <c r="A53" t="s">
        <v>2</v>
      </c>
      <c r="B53" s="13">
        <f>B43+B30+B20+B9</f>
        <v>197551468.76999998</v>
      </c>
      <c r="C53" s="13"/>
      <c r="D53" s="13">
        <v>798040126.66999996</v>
      </c>
      <c r="E53" s="13"/>
      <c r="F53" s="13">
        <v>105496969.56</v>
      </c>
      <c r="G53" s="13"/>
      <c r="H53" s="13">
        <v>3411668708.0499997</v>
      </c>
    </row>
    <row r="54" spans="1:8" x14ac:dyDescent="0.2">
      <c r="A54" t="s">
        <v>0</v>
      </c>
      <c r="B54" s="13">
        <f>B44+B31+B21+B10</f>
        <v>1377662.28</v>
      </c>
      <c r="C54" s="13"/>
      <c r="D54" s="13">
        <v>4317723.5199999996</v>
      </c>
      <c r="E54" s="13"/>
      <c r="F54" s="13">
        <v>751539.19999999995</v>
      </c>
      <c r="G54" s="13"/>
      <c r="H54" s="13">
        <v>8220686.1299999999</v>
      </c>
    </row>
    <row r="55" spans="1:8" x14ac:dyDescent="0.2">
      <c r="A55" t="s">
        <v>30</v>
      </c>
      <c r="B55" s="13">
        <v>0</v>
      </c>
      <c r="C55" s="13"/>
      <c r="D55" s="13">
        <v>10579.57</v>
      </c>
      <c r="E55" s="13"/>
      <c r="F55" s="13">
        <v>0</v>
      </c>
      <c r="G55" s="13"/>
      <c r="H55" s="13">
        <v>209731.6</v>
      </c>
    </row>
    <row r="56" spans="1:8" x14ac:dyDescent="0.2">
      <c r="A56" t="s">
        <v>31</v>
      </c>
      <c r="B56" s="13">
        <f>B52-B53-B54</f>
        <v>18491090.400000006</v>
      </c>
      <c r="C56" s="13"/>
      <c r="D56" s="13">
        <v>77163557.810000032</v>
      </c>
      <c r="E56" s="13"/>
      <c r="F56" s="13">
        <v>9881487.0499999989</v>
      </c>
      <c r="G56" s="13"/>
      <c r="H56" s="13">
        <v>341934779.00000006</v>
      </c>
    </row>
    <row r="57" spans="1:8" x14ac:dyDescent="0.2">
      <c r="A57" t="s">
        <v>25</v>
      </c>
      <c r="B57" s="13">
        <f>B56*0.55</f>
        <v>10170099.720000004</v>
      </c>
      <c r="C57" s="13"/>
      <c r="D57" s="13">
        <f>D56*0.55</f>
        <v>42439956.795500018</v>
      </c>
      <c r="E57" s="13"/>
      <c r="F57" s="13">
        <f>F56*0.55</f>
        <v>5434817.8774999995</v>
      </c>
      <c r="G57" s="13"/>
      <c r="H57" s="13">
        <f>H56*0.55</f>
        <v>188064128.45000005</v>
      </c>
    </row>
    <row r="58" spans="1:8" x14ac:dyDescent="0.2">
      <c r="A58" t="s">
        <v>32</v>
      </c>
      <c r="B58" s="13">
        <f>B56*0.45</f>
        <v>8320990.6800000025</v>
      </c>
      <c r="C58" s="13"/>
      <c r="D58" s="13">
        <f>D56*0.45</f>
        <v>34723601.014500014</v>
      </c>
      <c r="E58" s="13"/>
      <c r="F58" s="13">
        <f>F56*0.45</f>
        <v>4446669.1724999994</v>
      </c>
      <c r="G58" s="13"/>
      <c r="H58" s="13">
        <f>H56*0.45</f>
        <v>153870650.55000004</v>
      </c>
    </row>
    <row r="59" spans="1:8" x14ac:dyDescent="0.2">
      <c r="A59" t="s">
        <v>5</v>
      </c>
      <c r="B59" s="26">
        <v>7996</v>
      </c>
    </row>
    <row r="60" spans="1:8" x14ac:dyDescent="0.2">
      <c r="B60" s="28"/>
    </row>
    <row r="62" spans="1:8" ht="76.5" customHeight="1" x14ac:dyDescent="0.2">
      <c r="A62" s="61" t="s">
        <v>51</v>
      </c>
      <c r="B62" s="61"/>
      <c r="C62" s="61"/>
      <c r="D62" s="61"/>
      <c r="E62" s="61"/>
      <c r="F62" s="61"/>
      <c r="G62" s="61"/>
      <c r="H62" s="61"/>
    </row>
    <row r="63" spans="1:8" x14ac:dyDescent="0.2">
      <c r="A63" s="29"/>
    </row>
    <row r="64" spans="1:8" x14ac:dyDescent="0.2">
      <c r="A64" s="29"/>
    </row>
    <row r="65" spans="1:1" x14ac:dyDescent="0.2">
      <c r="A65" s="29"/>
    </row>
    <row r="66" spans="1:1" x14ac:dyDescent="0.2">
      <c r="A66" s="29"/>
    </row>
  </sheetData>
  <mergeCells count="4">
    <mergeCell ref="A1:H1"/>
    <mergeCell ref="A2:H2"/>
    <mergeCell ref="A39:H39"/>
    <mergeCell ref="A62:H62"/>
  </mergeCells>
  <phoneticPr fontId="4" type="noConversion"/>
  <pageMargins left="0.75" right="0.75" top="1" bottom="1" header="0.5" footer="0.5"/>
  <headerFooter alignWithMargins="0"/>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F66"/>
  <sheetViews>
    <sheetView workbookViewId="0">
      <selection sqref="A1:F1"/>
    </sheetView>
  </sheetViews>
  <sheetFormatPr defaultRowHeight="12.75" x14ac:dyDescent="0.2"/>
  <cols>
    <col min="1" max="1" width="24" customWidth="1"/>
    <col min="2" max="2" width="18.7109375" customWidth="1"/>
    <col min="3" max="3" width="4" customWidth="1"/>
    <col min="4" max="4" width="24.42578125" bestFit="1" customWidth="1"/>
    <col min="5" max="5" width="3.7109375" customWidth="1"/>
    <col min="6" max="6" width="25.5703125" bestFit="1" customWidth="1"/>
  </cols>
  <sheetData>
    <row r="1" spans="1:6" ht="63" customHeight="1" x14ac:dyDescent="0.2">
      <c r="A1" s="63"/>
      <c r="B1" s="63"/>
      <c r="C1" s="63"/>
      <c r="D1" s="63"/>
      <c r="E1" s="63"/>
      <c r="F1" s="63"/>
    </row>
    <row r="2" spans="1:6" ht="18" x14ac:dyDescent="0.25">
      <c r="A2" s="57" t="s">
        <v>22</v>
      </c>
      <c r="B2" s="58"/>
      <c r="C2" s="58"/>
      <c r="D2" s="58"/>
      <c r="E2" s="58"/>
      <c r="F2" s="58"/>
    </row>
    <row r="3" spans="1:6" ht="18" x14ac:dyDescent="0.25">
      <c r="A3" s="14"/>
      <c r="B3" s="15"/>
      <c r="C3" s="15"/>
      <c r="D3" s="17"/>
      <c r="E3" s="17"/>
      <c r="F3" s="17"/>
    </row>
    <row r="4" spans="1:6" x14ac:dyDescent="0.2">
      <c r="B4" s="16" t="s">
        <v>55</v>
      </c>
      <c r="C4" s="10"/>
      <c r="D4" s="16" t="s">
        <v>67</v>
      </c>
      <c r="E4" s="10"/>
      <c r="F4" s="16" t="s">
        <v>28</v>
      </c>
    </row>
    <row r="5" spans="1:6" x14ac:dyDescent="0.2">
      <c r="A5" s="9"/>
      <c r="B5" s="11" t="s">
        <v>70</v>
      </c>
      <c r="C5" s="9"/>
      <c r="D5" s="11" t="s">
        <v>11</v>
      </c>
      <c r="F5" s="11" t="s">
        <v>8</v>
      </c>
    </row>
    <row r="6" spans="1:6" x14ac:dyDescent="0.2">
      <c r="D6" t="s">
        <v>63</v>
      </c>
    </row>
    <row r="7" spans="1:6" x14ac:dyDescent="0.2">
      <c r="A7" s="8" t="s">
        <v>3</v>
      </c>
      <c r="B7" s="8"/>
      <c r="C7" s="8"/>
    </row>
    <row r="8" spans="1:6" x14ac:dyDescent="0.2">
      <c r="A8" t="s">
        <v>1</v>
      </c>
      <c r="B8" s="13">
        <v>33960989.640000001</v>
      </c>
      <c r="C8" s="13"/>
      <c r="D8" s="13">
        <v>139576464.43000001</v>
      </c>
      <c r="E8" s="13"/>
      <c r="F8" s="13">
        <v>714884845.12000012</v>
      </c>
    </row>
    <row r="9" spans="1:6" x14ac:dyDescent="0.2">
      <c r="A9" t="s">
        <v>2</v>
      </c>
      <c r="B9" s="13">
        <v>30809077.290000003</v>
      </c>
      <c r="C9" s="13"/>
      <c r="D9" s="13">
        <v>126367664.78</v>
      </c>
      <c r="E9" s="13"/>
      <c r="F9" s="13">
        <v>646349430.61000001</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3151912.35</v>
      </c>
      <c r="C12" s="13"/>
      <c r="D12" s="13">
        <v>13208799.650000002</v>
      </c>
      <c r="E12" s="13"/>
      <c r="F12" s="13">
        <v>68728156.540000007</v>
      </c>
    </row>
    <row r="13" spans="1:6" x14ac:dyDescent="0.2">
      <c r="A13" t="s">
        <v>25</v>
      </c>
      <c r="B13" s="13">
        <v>1733551.7924999988</v>
      </c>
      <c r="C13" s="13"/>
      <c r="D13" s="13">
        <v>7264839.807500002</v>
      </c>
      <c r="E13" s="13"/>
      <c r="F13" s="13">
        <v>37800486.09700001</v>
      </c>
    </row>
    <row r="14" spans="1:6" x14ac:dyDescent="0.2">
      <c r="A14" t="s">
        <v>32</v>
      </c>
      <c r="B14" s="13">
        <v>1418360.5574999989</v>
      </c>
      <c r="C14" s="13"/>
      <c r="D14" s="13">
        <v>5943959.8425000012</v>
      </c>
      <c r="E14" s="13"/>
      <c r="F14" s="13">
        <v>30927670.443000004</v>
      </c>
    </row>
    <row r="15" spans="1:6" x14ac:dyDescent="0.2">
      <c r="A15" t="s">
        <v>5</v>
      </c>
      <c r="B15" s="28">
        <v>1109</v>
      </c>
      <c r="C15" s="13"/>
      <c r="D15" s="28"/>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59392269.710000001</v>
      </c>
      <c r="C19" s="13"/>
      <c r="D19" s="13">
        <v>238954165.37999997</v>
      </c>
      <c r="E19" s="13"/>
      <c r="F19" s="13">
        <v>1229537212.1499999</v>
      </c>
    </row>
    <row r="20" spans="1:6" x14ac:dyDescent="0.2">
      <c r="A20" t="s">
        <v>2</v>
      </c>
      <c r="B20" s="13">
        <v>54147599.589999996</v>
      </c>
      <c r="C20" s="13"/>
      <c r="D20" s="13">
        <v>217310220.37</v>
      </c>
      <c r="E20" s="13"/>
      <c r="F20" s="13">
        <v>1118966373.8000002</v>
      </c>
    </row>
    <row r="21" spans="1:6" x14ac:dyDescent="0.2">
      <c r="A21" t="s">
        <v>0</v>
      </c>
      <c r="B21" s="13">
        <v>234669.5</v>
      </c>
      <c r="C21" s="13"/>
      <c r="D21" s="13">
        <v>1372420</v>
      </c>
      <c r="E21" s="13"/>
      <c r="F21" s="13">
        <v>2490880.75</v>
      </c>
    </row>
    <row r="22" spans="1:6" x14ac:dyDescent="0.2">
      <c r="A22" t="s">
        <v>31</v>
      </c>
      <c r="B22" s="13">
        <v>5010000.62</v>
      </c>
      <c r="C22" s="13"/>
      <c r="D22" s="13">
        <v>20271525.010000005</v>
      </c>
      <c r="E22" s="13"/>
      <c r="F22" s="13">
        <v>108079957.60000001</v>
      </c>
    </row>
    <row r="23" spans="1:6" x14ac:dyDescent="0.2">
      <c r="A23" t="s">
        <v>25</v>
      </c>
      <c r="B23" s="13">
        <v>2755500.3410000028</v>
      </c>
      <c r="C23" s="13"/>
      <c r="D23" s="13">
        <v>11149338.755500004</v>
      </c>
      <c r="E23" s="13"/>
      <c r="F23" s="13">
        <v>59443976.680000007</v>
      </c>
    </row>
    <row r="24" spans="1:6" x14ac:dyDescent="0.2">
      <c r="A24" t="s">
        <v>32</v>
      </c>
      <c r="B24" s="13">
        <v>2254500.2790000024</v>
      </c>
      <c r="C24" s="13"/>
      <c r="D24" s="13">
        <v>9122186.2545000035</v>
      </c>
      <c r="E24" s="13"/>
      <c r="F24" s="13">
        <v>48635980.920000002</v>
      </c>
    </row>
    <row r="25" spans="1:6" x14ac:dyDescent="0.2">
      <c r="A25" t="s">
        <v>5</v>
      </c>
      <c r="B25" s="28">
        <v>2143</v>
      </c>
      <c r="C25" s="13"/>
      <c r="D25" s="28"/>
      <c r="E25" s="13"/>
      <c r="F25" s="13"/>
    </row>
    <row r="26" spans="1:6" x14ac:dyDescent="0.2">
      <c r="B26" s="13"/>
      <c r="C26" s="13"/>
      <c r="D26" s="13"/>
      <c r="E26" s="13"/>
      <c r="F26" s="13"/>
    </row>
    <row r="27" spans="1:6" x14ac:dyDescent="0.2">
      <c r="B27" s="32"/>
      <c r="C27" s="13"/>
      <c r="D27" s="32"/>
      <c r="E27" s="13"/>
      <c r="F27" s="32"/>
    </row>
    <row r="28" spans="1:6" x14ac:dyDescent="0.2">
      <c r="A28" s="25" t="s">
        <v>41</v>
      </c>
      <c r="B28" s="13"/>
      <c r="C28" s="13"/>
      <c r="D28" s="13"/>
      <c r="E28" s="13"/>
      <c r="F28" s="13"/>
    </row>
    <row r="29" spans="1:6" x14ac:dyDescent="0.2">
      <c r="A29" t="s">
        <v>1</v>
      </c>
      <c r="B29" s="13">
        <v>67552283.939999998</v>
      </c>
      <c r="C29" s="13"/>
      <c r="D29" s="13">
        <v>256902654.94999999</v>
      </c>
      <c r="E29" s="13"/>
      <c r="F29" s="13">
        <v>1084660864.8299999</v>
      </c>
    </row>
    <row r="30" spans="1:6" x14ac:dyDescent="0.2">
      <c r="A30" t="s">
        <v>2</v>
      </c>
      <c r="B30" s="13">
        <v>61273375.530000001</v>
      </c>
      <c r="C30" s="13"/>
      <c r="D30" s="13">
        <v>232833750.91</v>
      </c>
      <c r="E30" s="13"/>
      <c r="F30" s="13">
        <v>981517467.51999998</v>
      </c>
    </row>
    <row r="31" spans="1:6" x14ac:dyDescent="0.2">
      <c r="A31" t="s">
        <v>0</v>
      </c>
      <c r="B31" s="13">
        <v>657174.44999999995</v>
      </c>
      <c r="C31" s="13"/>
      <c r="D31" s="13">
        <v>1956827.44</v>
      </c>
      <c r="E31" s="13"/>
      <c r="F31" s="13">
        <v>3823100.19</v>
      </c>
    </row>
    <row r="32" spans="1:6" x14ac:dyDescent="0.2">
      <c r="A32" t="s">
        <v>30</v>
      </c>
      <c r="B32" s="33">
        <v>0</v>
      </c>
      <c r="C32" s="13"/>
      <c r="D32" s="13">
        <v>10579.57</v>
      </c>
      <c r="E32" s="13"/>
      <c r="F32" s="13">
        <v>10579.57</v>
      </c>
    </row>
    <row r="33" spans="1:6" x14ac:dyDescent="0.2">
      <c r="A33" t="s">
        <v>31</v>
      </c>
      <c r="B33" s="13">
        <v>5621733.9599999962</v>
      </c>
      <c r="C33" s="13"/>
      <c r="D33" s="13">
        <v>22122656.170000002</v>
      </c>
      <c r="E33" s="13"/>
      <c r="F33" s="13">
        <v>99330876.689999983</v>
      </c>
    </row>
    <row r="34" spans="1:6" x14ac:dyDescent="0.2">
      <c r="A34" t="s">
        <v>25</v>
      </c>
      <c r="B34" s="13">
        <v>3091953.677999998</v>
      </c>
      <c r="C34" s="13"/>
      <c r="D34" s="13">
        <v>12167460.893500002</v>
      </c>
      <c r="E34" s="13"/>
      <c r="F34" s="13">
        <v>54631982.179499991</v>
      </c>
    </row>
    <row r="35" spans="1:6" x14ac:dyDescent="0.2">
      <c r="A35" t="s">
        <v>32</v>
      </c>
      <c r="B35" s="13">
        <v>2529780.2819999983</v>
      </c>
      <c r="C35" s="13"/>
      <c r="D35" s="13">
        <v>9955195.2765000015</v>
      </c>
      <c r="E35" s="13"/>
      <c r="F35" s="13">
        <v>44698894.510499991</v>
      </c>
    </row>
    <row r="36" spans="1:6" x14ac:dyDescent="0.2">
      <c r="A36" t="s">
        <v>5</v>
      </c>
      <c r="B36" s="31">
        <v>2744</v>
      </c>
      <c r="C36" s="13"/>
      <c r="D36" s="31"/>
      <c r="E36" s="13"/>
      <c r="F36" s="13"/>
    </row>
    <row r="37" spans="1:6" x14ac:dyDescent="0.2">
      <c r="B37" s="13"/>
      <c r="C37" s="13"/>
      <c r="D37" s="13"/>
      <c r="E37" s="13"/>
      <c r="F37" s="13"/>
    </row>
    <row r="38" spans="1:6" x14ac:dyDescent="0.2">
      <c r="B38" s="13"/>
      <c r="C38" s="13"/>
      <c r="D38" s="13"/>
      <c r="E38" s="13"/>
      <c r="F38" s="13"/>
    </row>
    <row r="39" spans="1:6" ht="75.75" customHeight="1" x14ac:dyDescent="0.2">
      <c r="A39" s="61" t="s">
        <v>51</v>
      </c>
      <c r="B39" s="61"/>
      <c r="C39" s="61"/>
      <c r="D39" s="61"/>
      <c r="E39" s="61"/>
      <c r="F39" s="61"/>
    </row>
    <row r="40" spans="1:6" x14ac:dyDescent="0.2">
      <c r="B40" s="13"/>
      <c r="C40" s="13"/>
      <c r="D40" s="13"/>
      <c r="E40" s="13"/>
      <c r="F40" s="13"/>
    </row>
    <row r="41" spans="1:6" x14ac:dyDescent="0.2">
      <c r="A41" s="25" t="s">
        <v>50</v>
      </c>
      <c r="B41" s="13"/>
      <c r="C41" s="13"/>
      <c r="D41" s="13"/>
      <c r="E41" s="13"/>
      <c r="F41" s="13"/>
    </row>
    <row r="42" spans="1:6" x14ac:dyDescent="0.2">
      <c r="A42" t="s">
        <v>1</v>
      </c>
      <c r="B42" s="13">
        <v>36650049.43</v>
      </c>
      <c r="C42" s="13"/>
      <c r="D42" s="13">
        <v>142787318.03</v>
      </c>
      <c r="E42" s="13"/>
      <c r="F42" s="13">
        <v>515111298.02999985</v>
      </c>
    </row>
    <row r="43" spans="1:6" x14ac:dyDescent="0.2">
      <c r="A43" t="s">
        <v>2</v>
      </c>
      <c r="B43" s="13">
        <v>33252624.220000003</v>
      </c>
      <c r="C43" s="13"/>
      <c r="D43" s="13">
        <v>129473991.40000001</v>
      </c>
      <c r="E43" s="13"/>
      <c r="F43" s="13">
        <v>467283967.35000002</v>
      </c>
    </row>
    <row r="44" spans="1:6" x14ac:dyDescent="0.2">
      <c r="A44" t="s">
        <v>0</v>
      </c>
      <c r="B44" s="13">
        <v>53006.75</v>
      </c>
      <c r="C44" s="13"/>
      <c r="D44" s="13">
        <v>362353</v>
      </c>
      <c r="E44" s="13"/>
      <c r="F44" s="13">
        <v>522632.91</v>
      </c>
    </row>
    <row r="45" spans="1:6" x14ac:dyDescent="0.2">
      <c r="A45" t="s">
        <v>31</v>
      </c>
      <c r="B45" s="13">
        <v>3344418.46</v>
      </c>
      <c r="C45" s="13"/>
      <c r="D45" s="13">
        <v>12950973.629999999</v>
      </c>
      <c r="E45" s="13"/>
      <c r="F45" s="13">
        <v>47304697.770000011</v>
      </c>
    </row>
    <row r="46" spans="1:6" x14ac:dyDescent="0.2">
      <c r="A46" t="s">
        <v>25</v>
      </c>
      <c r="B46" s="13">
        <v>1839430.1529999985</v>
      </c>
      <c r="C46" s="13"/>
      <c r="D46" s="13">
        <v>7123035.4965000004</v>
      </c>
      <c r="E46" s="13"/>
      <c r="F46" s="13">
        <v>26017583.773500007</v>
      </c>
    </row>
    <row r="47" spans="1:6" x14ac:dyDescent="0.2">
      <c r="A47" t="s">
        <v>32</v>
      </c>
      <c r="B47" s="13">
        <v>1504988.3069999989</v>
      </c>
      <c r="C47" s="13"/>
      <c r="D47" s="13">
        <v>5827938.1334999995</v>
      </c>
      <c r="E47" s="13"/>
      <c r="F47" s="13">
        <v>21287113.996500004</v>
      </c>
    </row>
    <row r="48" spans="1:6" x14ac:dyDescent="0.2">
      <c r="A48" t="s">
        <v>5</v>
      </c>
      <c r="B48" s="28">
        <v>2000</v>
      </c>
      <c r="C48" s="13"/>
      <c r="D48" s="28"/>
      <c r="E48" s="13"/>
      <c r="F48" s="13"/>
    </row>
    <row r="49" spans="1:6" x14ac:dyDescent="0.2">
      <c r="B49" s="13"/>
      <c r="C49" s="13"/>
      <c r="D49" s="13"/>
      <c r="E49" s="13"/>
      <c r="F49" s="13"/>
    </row>
    <row r="50" spans="1:6" x14ac:dyDescent="0.2">
      <c r="B50" s="13"/>
      <c r="C50" s="13"/>
      <c r="D50" s="13"/>
      <c r="E50" s="13"/>
      <c r="F50" s="13"/>
    </row>
    <row r="51" spans="1:6" x14ac:dyDescent="0.2">
      <c r="A51" s="8" t="s">
        <v>6</v>
      </c>
      <c r="B51" s="13"/>
      <c r="C51" s="13"/>
      <c r="D51" s="13"/>
      <c r="E51" s="13"/>
      <c r="F51" s="13"/>
    </row>
    <row r="52" spans="1:6" x14ac:dyDescent="0.2">
      <c r="A52" t="s">
        <v>1</v>
      </c>
      <c r="B52" s="13">
        <v>197555592.72</v>
      </c>
      <c r="C52" s="13"/>
      <c r="D52" s="13">
        <v>778220602.78999996</v>
      </c>
      <c r="E52" s="13"/>
      <c r="F52" s="13">
        <v>3544194220.1300001</v>
      </c>
    </row>
    <row r="53" spans="1:6" x14ac:dyDescent="0.2">
      <c r="A53" t="s">
        <v>2</v>
      </c>
      <c r="B53" s="13">
        <v>179482676.63</v>
      </c>
      <c r="C53" s="13"/>
      <c r="D53" s="13">
        <v>705985627.45999992</v>
      </c>
      <c r="E53" s="13"/>
      <c r="F53" s="13">
        <v>3214117239.2799997</v>
      </c>
    </row>
    <row r="54" spans="1:6" x14ac:dyDescent="0.2">
      <c r="A54" t="s">
        <v>0</v>
      </c>
      <c r="B54" s="13">
        <v>944850.7</v>
      </c>
      <c r="C54" s="13"/>
      <c r="D54" s="13">
        <v>3691600.44</v>
      </c>
      <c r="E54" s="13"/>
      <c r="F54" s="13">
        <v>6843023.8499999996</v>
      </c>
    </row>
    <row r="55" spans="1:6" x14ac:dyDescent="0.2">
      <c r="A55" t="s">
        <v>30</v>
      </c>
      <c r="B55" s="13">
        <v>0</v>
      </c>
      <c r="C55" s="13"/>
      <c r="D55" s="13">
        <v>10579.57</v>
      </c>
      <c r="E55" s="13"/>
      <c r="F55" s="13">
        <v>209731.6</v>
      </c>
    </row>
    <row r="56" spans="1:6" x14ac:dyDescent="0.2">
      <c r="A56" t="s">
        <v>31</v>
      </c>
      <c r="B56" s="13">
        <v>17128065.390000004</v>
      </c>
      <c r="C56" s="13"/>
      <c r="D56" s="13">
        <v>68553954.460000023</v>
      </c>
      <c r="E56" s="13"/>
      <c r="F56" s="13">
        <v>323443688.60000002</v>
      </c>
    </row>
    <row r="57" spans="1:6" x14ac:dyDescent="0.2">
      <c r="A57" t="s">
        <v>25</v>
      </c>
      <c r="B57" s="13">
        <v>9420435.9645000026</v>
      </c>
      <c r="C57" s="13"/>
      <c r="D57" s="13">
        <v>37704674.953000017</v>
      </c>
      <c r="E57" s="13"/>
      <c r="F57" s="13">
        <v>177894028.73000002</v>
      </c>
    </row>
    <row r="58" spans="1:6" x14ac:dyDescent="0.2">
      <c r="A58" t="s">
        <v>32</v>
      </c>
      <c r="B58" s="13">
        <v>7707629.4255000018</v>
      </c>
      <c r="C58" s="13"/>
      <c r="D58" s="13">
        <v>30849279.50700001</v>
      </c>
      <c r="E58" s="13"/>
      <c r="F58" s="13">
        <v>145549659.87</v>
      </c>
    </row>
    <row r="59" spans="1:6" x14ac:dyDescent="0.2">
      <c r="A59" t="s">
        <v>5</v>
      </c>
      <c r="B59" s="18">
        <f>SUM(B48,B36,B25,B15)</f>
        <v>7996</v>
      </c>
    </row>
    <row r="62" spans="1:6" ht="76.5" customHeight="1" x14ac:dyDescent="0.2">
      <c r="A62" s="61" t="s">
        <v>51</v>
      </c>
      <c r="B62" s="61"/>
      <c r="C62" s="61"/>
      <c r="D62" s="61"/>
      <c r="E62" s="61"/>
      <c r="F62" s="61"/>
    </row>
    <row r="63" spans="1:6" x14ac:dyDescent="0.2">
      <c r="A63" s="29"/>
    </row>
    <row r="64" spans="1:6" x14ac:dyDescent="0.2">
      <c r="A64" s="29"/>
    </row>
    <row r="65" spans="1:1" x14ac:dyDescent="0.2">
      <c r="A65" s="29"/>
    </row>
    <row r="66" spans="1:1" x14ac:dyDescent="0.2">
      <c r="A66" s="29"/>
    </row>
  </sheetData>
  <mergeCells count="4">
    <mergeCell ref="A1:F1"/>
    <mergeCell ref="A2:F2"/>
    <mergeCell ref="A39:F39"/>
    <mergeCell ref="A62:F62"/>
  </mergeCells>
  <phoneticPr fontId="4" type="noConversion"/>
  <pageMargins left="0.75" right="0.75" top="1" bottom="1" header="0.5" footer="0.5"/>
  <headerFooter alignWithMargins="0"/>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E8"/>
  <sheetViews>
    <sheetView workbookViewId="0">
      <selection activeCell="A21" sqref="A21"/>
    </sheetView>
  </sheetViews>
  <sheetFormatPr defaultRowHeight="12.75" x14ac:dyDescent="0.2"/>
  <cols>
    <col min="1" max="1" width="15" customWidth="1"/>
    <col min="2" max="2" width="7.42578125" bestFit="1" customWidth="1"/>
    <col min="3" max="3" width="7.85546875" bestFit="1" customWidth="1"/>
    <col min="4" max="4" width="16.28515625" bestFit="1" customWidth="1"/>
    <col min="5" max="5" width="22.7109375" bestFit="1" customWidth="1"/>
  </cols>
  <sheetData>
    <row r="1" spans="1:5" x14ac:dyDescent="0.2">
      <c r="A1" s="1" t="s">
        <v>10</v>
      </c>
    </row>
    <row r="2" spans="1:5" x14ac:dyDescent="0.2">
      <c r="B2" s="10"/>
      <c r="C2" s="10"/>
      <c r="D2" s="10"/>
    </row>
    <row r="3" spans="1:5" x14ac:dyDescent="0.2">
      <c r="B3" s="10"/>
      <c r="C3" s="10"/>
      <c r="D3" s="10"/>
    </row>
    <row r="4" spans="1:5" x14ac:dyDescent="0.2">
      <c r="A4" s="3" t="s">
        <v>7</v>
      </c>
      <c r="B4" s="4" t="s">
        <v>1</v>
      </c>
      <c r="C4" s="4" t="s">
        <v>2</v>
      </c>
      <c r="D4" s="4" t="s">
        <v>0</v>
      </c>
      <c r="E4" s="4" t="s">
        <v>5</v>
      </c>
    </row>
    <row r="5" spans="1:5" x14ac:dyDescent="0.2">
      <c r="A5" s="5"/>
      <c r="B5" s="6"/>
    </row>
    <row r="6" spans="1:5" x14ac:dyDescent="0.2">
      <c r="A6" s="7" t="s">
        <v>3</v>
      </c>
    </row>
    <row r="7" spans="1:5" x14ac:dyDescent="0.2">
      <c r="A7" s="7" t="s">
        <v>4</v>
      </c>
    </row>
    <row r="8" spans="1:5" x14ac:dyDescent="0.2">
      <c r="A8" s="1" t="s">
        <v>6</v>
      </c>
    </row>
  </sheetData>
  <phoneticPr fontId="4"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9</vt:i4>
      </vt:variant>
    </vt:vector>
  </HeadingPairs>
  <TitlesOfParts>
    <vt:vector size="52" baseType="lpstr">
      <vt:lpstr>Weekly</vt:lpstr>
      <vt:lpstr>Nov 6</vt:lpstr>
      <vt:lpstr>Nov 13</vt:lpstr>
      <vt:lpstr>Nov 20</vt:lpstr>
      <vt:lpstr>Nov 27</vt:lpstr>
      <vt:lpstr>Dec 4</vt:lpstr>
      <vt:lpstr>Dec 11</vt:lpstr>
      <vt:lpstr>Dec 18</vt:lpstr>
      <vt:lpstr>Dec 25</vt:lpstr>
      <vt:lpstr>Jan 1</vt:lpstr>
      <vt:lpstr>Jan 8</vt:lpstr>
      <vt:lpstr>Jan 15</vt:lpstr>
      <vt:lpstr>Jan22</vt:lpstr>
      <vt:lpstr>Jan 29</vt:lpstr>
      <vt:lpstr>Feb 5</vt:lpstr>
      <vt:lpstr>Feb 12</vt:lpstr>
      <vt:lpstr>Feb 19</vt:lpstr>
      <vt:lpstr>Feb 26</vt:lpstr>
      <vt:lpstr>Mar 5</vt:lpstr>
      <vt:lpstr>Mar 12</vt:lpstr>
      <vt:lpstr>Mar 19</vt:lpstr>
      <vt:lpstr>Mar 26</vt:lpstr>
      <vt:lpstr>April 2</vt:lpstr>
      <vt:lpstr>April 9</vt:lpstr>
      <vt:lpstr>April 16</vt:lpstr>
      <vt:lpstr>April 23</vt:lpstr>
      <vt:lpstr>April 30</vt:lpstr>
      <vt:lpstr>May 7</vt:lpstr>
      <vt:lpstr>May 14</vt:lpstr>
      <vt:lpstr>June 25</vt:lpstr>
      <vt:lpstr>June 18</vt:lpstr>
      <vt:lpstr>July 2</vt:lpstr>
      <vt:lpstr>July 23</vt:lpstr>
      <vt:lpstr>Slot Summary</vt:lpstr>
      <vt:lpstr>Footnotes</vt:lpstr>
      <vt:lpstr>July 30</vt:lpstr>
      <vt:lpstr>July 16</vt:lpstr>
      <vt:lpstr>July 9</vt:lpstr>
      <vt:lpstr>June 11</vt:lpstr>
      <vt:lpstr>June 4</vt:lpstr>
      <vt:lpstr>May 28</vt:lpstr>
      <vt:lpstr>May 21</vt:lpstr>
      <vt:lpstr>Annual</vt:lpstr>
      <vt:lpstr>'Feb 19'!Print_Area</vt:lpstr>
      <vt:lpstr>Footnotes!Print_Area</vt:lpstr>
      <vt:lpstr>'June 4'!Print_Area</vt:lpstr>
      <vt:lpstr>'Mar 12'!Print_Area</vt:lpstr>
      <vt:lpstr>'Slot Summary'!Print_Area</vt:lpstr>
      <vt:lpstr>'Feb 19'!Print_Titles</vt:lpstr>
      <vt:lpstr>'June 4'!Print_Titles</vt:lpstr>
      <vt:lpstr>'Mar 12'!Print_Titles</vt:lpstr>
      <vt:lpstr>'Slot Summary'!Print_Titles</vt:lpstr>
    </vt:vector>
  </TitlesOfParts>
  <Company>Commonwealth of Pennsylvania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Gaming Control Board</dc:creator>
  <cp:lastModifiedBy>Hand, Kristin (PGCB)</cp:lastModifiedBy>
  <cp:lastPrinted>2019-09-19T12:19:47Z</cp:lastPrinted>
  <dcterms:created xsi:type="dcterms:W3CDTF">2006-12-27T14:53:17Z</dcterms:created>
  <dcterms:modified xsi:type="dcterms:W3CDTF">2019-09-19T12:19:51Z</dcterms:modified>
</cp:coreProperties>
</file>

<file path=docProps/custom.xml><?xml version="1.0" encoding="utf-8"?>
<Properties xmlns="http://schemas.openxmlformats.org/officeDocument/2006/custom-properties" xmlns:vt="http://schemas.openxmlformats.org/officeDocument/2006/docPropsVTypes"/>
</file>